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0"/>
  </bookViews>
  <sheets>
    <sheet name="INDEX" sheetId="1" r:id="rId1"/>
    <sheet name="R_PTW 2021vs2020" sheetId="2" r:id="rId2"/>
    <sheet name="R_PTW NEW 2021vs2020" sheetId="3" r:id="rId3"/>
    <sheet name="R_MC NEW 2021vs2020" sheetId="4" r:id="rId4"/>
    <sheet name="R_MC 2021 rankings" sheetId="5" r:id="rId5"/>
    <sheet name="R_MP NEW 2021vs2020" sheetId="6" r:id="rId6"/>
    <sheet name="R_MP_2021 ranking" sheetId="7" r:id="rId7"/>
    <sheet name="R_PTW USED 2021vs2020" sheetId="8" r:id="rId8"/>
    <sheet name="R_MC&amp;MP structure 2021" sheetId="9" r:id="rId9"/>
  </sheets>
  <definedNames>
    <definedName name="_xlfn.IFERROR" hidden="1">#NAME?</definedName>
    <definedName name="_xlnm.Print_Area" localSheetId="4">'R_MC 2021 rankings'!$B$2:$X$67</definedName>
    <definedName name="_xlnm.Print_Area" localSheetId="3">'R_MC NEW 2021vs2020'!$A$1:$Q$41</definedName>
    <definedName name="_xlnm.Print_Area" localSheetId="8">'R_MC&amp;MP structure 2021'!$A$1:$N$48</definedName>
    <definedName name="_xlnm.Print_Area" localSheetId="5">'R_MP NEW 2021vs2020'!$A$1:$Q$41</definedName>
    <definedName name="_xlnm.Print_Area" localSheetId="6">'R_MP_2021 ranking'!$B$1:$I$14</definedName>
    <definedName name="_xlnm.Print_Area" localSheetId="1">'R_PTW 2021vs2020'!$A$1:$O$39</definedName>
    <definedName name="_xlnm.Print_Area" localSheetId="2">'R_PTW NEW 2021vs2020'!$A$1:$O$39</definedName>
    <definedName name="_xlnm.Print_Area" localSheetId="7">'R_PTW USED 2021vs2020'!$A$1:$O$39</definedName>
  </definedNames>
  <calcPr fullCalcOnLoad="1"/>
</workbook>
</file>

<file path=xl/sharedStrings.xml><?xml version="1.0" encoding="utf-8"?>
<sst xmlns="http://schemas.openxmlformats.org/spreadsheetml/2006/main" count="422" uniqueCount="157">
  <si>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</si>
  <si>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</si>
  <si>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</si>
  <si>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</si>
  <si>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</si>
  <si>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</si>
  <si>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</si>
  <si>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</si>
  <si>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</si>
  <si>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</si>
  <si>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</si>
  <si>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</si>
  <si>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</si>
  <si>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</si>
  <si>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</si>
  <si>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</si>
  <si>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</si>
  <si>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</si>
  <si>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</si>
  <si>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</si>
  <si>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</si>
  <si>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</si>
  <si>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</si>
  <si>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</si>
  <si>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</si>
  <si>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</si>
  <si>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</si>
  <si>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</si>
  <si>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</si>
  <si>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</si>
  <si>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</si>
  <si>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</si>
  <si>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</si>
  <si>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</si>
  <si>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</si>
  <si>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</si>
  <si>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</si>
  <si>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</si>
  <si>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</si>
  <si>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</si>
  <si>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</si>
  <si>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</si>
  <si>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</si>
  <si>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</si>
  <si>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</si>
  <si>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</si>
  <si>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</si>
  <si>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</si>
  <si>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</si>
  <si>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</si>
  <si>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</si>
  <si>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</si>
  <si>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</si>
  <si>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</si>
  <si>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</si>
  <si>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</si>
  <si>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</si>
  <si>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</si>
  <si>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</si>
  <si>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</si>
  <si>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</si>
  <si>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</si>
  <si>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</si>
  <si>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</si>
  <si>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</si>
  <si>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</si>
  <si>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</si>
  <si>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</si>
  <si>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</si>
  <si>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</si>
  <si>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</si>
  <si>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</si>
  <si>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</si>
  <si>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</si>
  <si>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</si>
  <si>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</si>
  <si>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</si>
  <si>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</si>
  <si>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</si>
  <si>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</si>
  <si>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TOTAL 2020</t>
  </si>
  <si>
    <t>2020
Share %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</si>
  <si>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</si>
  <si>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</si>
  <si>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</si>
  <si>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</si>
  <si>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</si>
  <si>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</si>
  <si>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</si>
  <si>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</si>
  <si>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</si>
  <si>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</si>
  <si>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</si>
  <si>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</si>
  <si>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</si>
  <si>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</si>
  <si>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</si>
  <si>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TORQ</t>
  </si>
  <si>
    <t>ZHONGNENG</t>
  </si>
  <si>
    <t>RAZEM 1-10</t>
  </si>
  <si>
    <t>POZOSTAŁE MARKI</t>
  </si>
  <si>
    <t>RAZEM</t>
  </si>
  <si>
    <t>others</t>
  </si>
  <si>
    <t>R_MC 2021 rankings</t>
  </si>
  <si>
    <t>R_MP_2021 ranking</t>
  </si>
  <si>
    <t>R_MC&amp;MP structure 2021</t>
  </si>
  <si>
    <t>MC and MP SHARE in TOTAL FIRST REGISTRATIONS, YEAR 2021</t>
  </si>
  <si>
    <t>R_PTW 2021vs2020</t>
  </si>
  <si>
    <t>FIRST REGISTRATIONS OF PTW, 2021 VS 2020</t>
  </si>
  <si>
    <t>R_PTW NEW 2021vs2020</t>
  </si>
  <si>
    <t>FIRST REGISTRATIONS OF NEW* PTW, 2021 vs 2020</t>
  </si>
  <si>
    <t>R_MC NEW 2021vs2020</t>
  </si>
  <si>
    <t>FIRST REGISTRATIONS OF NEW* MC, 2021 vs 2020</t>
  </si>
  <si>
    <t>R_MP NEW 2021vs2020</t>
  </si>
  <si>
    <t>FIRST REGISTRATIONS OF NEW* MP, 2021 vs 2020</t>
  </si>
  <si>
    <t>R_PTW USED 2021vs2020</t>
  </si>
  <si>
    <t>FIRST REGISTRATIONS OF NEW USED PTW, 2021 VS 2020</t>
  </si>
  <si>
    <t>NEW and USED PTW FIRST REGISTRATIONS IN POLAND in units, 2021</t>
  </si>
  <si>
    <t>TOTAL 2021</t>
  </si>
  <si>
    <t>2021 CHANGE % m/m</t>
  </si>
  <si>
    <t>FIRST REGISTRATION OF NEW AND USED PTW JANUARY - DECEMBER 2020</t>
  </si>
  <si>
    <t>2021 vs 2020 CHANGE %  y/y</t>
  </si>
  <si>
    <t>NEW PTW FIRST REGISTRATIONS IN POLAND in units, 2021</t>
  </si>
  <si>
    <t>FIRST REGISTRATION OF NEW PTW JANUARY - DECEMBER 2020</t>
  </si>
  <si>
    <t>NEW MC FIRST REGISTRATIONS IN POLAND in units, 2021 vs 2020</t>
  </si>
  <si>
    <t>change 2021/2020</t>
  </si>
  <si>
    <t>NEW MP FIRST REGISTRATIONS IN POLAND in units, 2021 vs 2020</t>
  </si>
  <si>
    <t>TRIUMPH</t>
  </si>
  <si>
    <t>2021
Share %</t>
  </si>
  <si>
    <t>New* MOTORCYCLE - makes ranking - 2021 YTD</t>
  </si>
  <si>
    <t>New MOTORCYCLES - makes ranking by DCC - 2021 YTD</t>
  </si>
  <si>
    <t>New MOTORCYCLES - makes ranking by segments - 2021 YTD</t>
  </si>
  <si>
    <t>VESPA</t>
  </si>
  <si>
    <t>BETA</t>
  </si>
  <si>
    <t>YIBEN</t>
  </si>
  <si>
    <t>PEUGEOT</t>
  </si>
  <si>
    <t>SURRON</t>
  </si>
  <si>
    <t>New* MOPEDS - Top 10 makes ranking - 2021 YTD</t>
  </si>
  <si>
    <t>USED PTW FIRST REGISTRATIONS IN POLAND in units, 2021</t>
  </si>
  <si>
    <t>FIRST REGISTRATION OF USED PTW JANUARY - DECEMBER 2020</t>
  </si>
  <si>
    <t>YEAR 2021:</t>
  </si>
  <si>
    <t>NEW MC* 2021</t>
  </si>
  <si>
    <t>USED MC** 2021</t>
  </si>
  <si>
    <t>TOTAL MC 2021</t>
  </si>
  <si>
    <t>NEW MP* 2021</t>
  </si>
  <si>
    <t>USED MP** 2021</t>
  </si>
  <si>
    <t>TOTAL MP 2021</t>
  </si>
  <si>
    <t>MC and MP SHARE in TOTAL FIRST REGISTRATIONS, in units, YEAR 2021</t>
  </si>
  <si>
    <t>FIRST REGISTRATIONS of NEW* MC, TOP 10 BRANDS JUNUARY-FEBRUARY 2021</t>
  </si>
  <si>
    <t>FIRST REGISTRATIONS MP, TOP 10 BRANDS JUNUARY-FEBRUARY 2021</t>
  </si>
  <si>
    <t>FEBRUARY</t>
  </si>
  <si>
    <t>January-February</t>
  </si>
  <si>
    <t>DUCATI</t>
  </si>
  <si>
    <t>INDIAN</t>
  </si>
  <si>
    <t>SPORT-TOURER</t>
  </si>
  <si>
    <t>SPORT-TOURER ttl</t>
  </si>
  <si>
    <t>GREENWOLKE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</si>
</sst>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6.3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7.1"/>
      <color indexed="8"/>
      <name val="Calibri"/>
      <family val="2"/>
    </font>
    <font>
      <sz val="10.5"/>
      <color indexed="8"/>
      <name val="Arial"/>
      <family val="2"/>
    </font>
    <font>
      <sz val="9.5"/>
      <color indexed="8"/>
      <name val="Arial"/>
      <family val="2"/>
    </font>
    <font>
      <b/>
      <sz val="11.25"/>
      <color indexed="8"/>
      <name val="Arial"/>
      <family val="2"/>
    </font>
    <font>
      <b/>
      <sz val="11.75"/>
      <color indexed="8"/>
      <name val="Arial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170" fontId="0" fillId="0" borderId="20" xfId="99" applyNumberFormat="1" applyBorder="1" applyAlignment="1">
      <alignment shrinkToFit="1"/>
    </xf>
    <xf numFmtId="0" fontId="4" fillId="0" borderId="10" xfId="0" applyFont="1" applyBorder="1" applyAlignment="1">
      <alignment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0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1"/>
          <c:w val="0.824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2021vs2020'!$U$5:$AF$5</c:f>
              <c:numCache/>
            </c:numRef>
          </c:val>
        </c:ser>
        <c:ser>
          <c:idx val="1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2021vs2020'!$B$5:$M$5</c:f>
              <c:numCache/>
            </c:numRef>
          </c:val>
        </c:ser>
        <c:axId val="19182998"/>
        <c:axId val="38429255"/>
      </c:barChart>
      <c:catAx>
        <c:axId val="1918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29255"/>
        <c:crosses val="autoZero"/>
        <c:auto val="1"/>
        <c:lblOffset val="100"/>
        <c:tickLblSkip val="1"/>
        <c:noMultiLvlLbl val="0"/>
      </c:catAx>
      <c:valAx>
        <c:axId val="384292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829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Jan-Feb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2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OTHERS</c:v>
              </c:pt>
            </c:strLit>
          </c:cat>
          <c:val>
            <c:numRef>
              <c:f>('R_MC 2021 rankings'!$T$10,'R_MC 2021 rankings'!$T$15,'R_MC 2021 rankings'!$T$20,'R_MC 2021 rankings'!$T$25,'R_MC 2021 rankings'!$T$30,'R_MC 2021 rankings'!$T$35,'R_MC 2021 rankings'!$T$40,'R_MC 2021 rankings'!$T$45,'R_MC 2021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2021vs2020'!$B$7:$M$7</c:f>
              <c:numCache/>
            </c:numRef>
          </c:val>
        </c:ser>
        <c:ser>
          <c:idx val="3"/>
          <c:order val="1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2021vs2020'!$B$8:$M$8</c:f>
              <c:numCache/>
            </c:numRef>
          </c:val>
        </c:ser>
        <c:ser>
          <c:idx val="2"/>
          <c:order val="2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2021vs2020'!$B$9:$M$9</c:f>
              <c:numCache/>
            </c:numRef>
          </c:val>
        </c:ser>
        <c:axId val="7536626"/>
        <c:axId val="720771"/>
      </c:barChart>
      <c:catAx>
        <c:axId val="7536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0771"/>
        <c:crosses val="autoZero"/>
        <c:auto val="1"/>
        <c:lblOffset val="100"/>
        <c:tickLblSkip val="1"/>
        <c:noMultiLvlLbl val="0"/>
      </c:catAx>
      <c:valAx>
        <c:axId val="7207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366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I-II 2020 - 2021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2021vs2020'!$F$14</c:f>
              <c:numCache/>
            </c:numRef>
          </c:val>
        </c:ser>
        <c:ser>
          <c:idx val="2"/>
          <c:order val="1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2021vs2020'!$N$9</c:f>
              <c:numCache/>
            </c:numRef>
          </c:val>
        </c:ser>
        <c:gapWidth val="200"/>
        <c:axId val="6486940"/>
        <c:axId val="58382461"/>
      </c:barChart>
      <c:catAx>
        <c:axId val="6486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82461"/>
        <c:crossesAt val="0"/>
        <c:auto val="1"/>
        <c:lblOffset val="100"/>
        <c:tickLblSkip val="1"/>
        <c:noMultiLvlLbl val="0"/>
      </c:catAx>
      <c:valAx>
        <c:axId val="5838246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69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6425"/>
          <c:w val="0.73225"/>
          <c:h val="0.7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2021vs2020'!$U$5:$AF$5</c:f>
              <c:numCache/>
            </c:numRef>
          </c:val>
        </c:ser>
        <c:ser>
          <c:idx val="1"/>
          <c:order val="1"/>
          <c:tx>
            <c:strRef>
              <c:f>'R_PTW USED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2021vs2020'!$B$5:$M$5</c:f>
              <c:numCache/>
            </c:numRef>
          </c:val>
        </c:ser>
        <c:axId val="55680102"/>
        <c:axId val="31358871"/>
      </c:barChart>
      <c:catAx>
        <c:axId val="55680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58871"/>
        <c:crosses val="autoZero"/>
        <c:auto val="1"/>
        <c:lblOffset val="100"/>
        <c:tickLblSkip val="1"/>
        <c:noMultiLvlLbl val="0"/>
      </c:catAx>
      <c:valAx>
        <c:axId val="313588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801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I-II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2825"/>
          <c:w val="0.73775"/>
          <c:h val="0.83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2021vs2020'!$F$13</c:f>
              <c:numCache/>
            </c:numRef>
          </c:val>
        </c:ser>
        <c:ser>
          <c:idx val="2"/>
          <c:order val="1"/>
          <c:tx>
            <c:strRef>
              <c:f>'R_PTW USED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2021vs2020'!$N$5</c:f>
              <c:numCache/>
            </c:numRef>
          </c:val>
        </c:ser>
        <c:gapWidth val="200"/>
        <c:axId val="13794384"/>
        <c:axId val="57040593"/>
      </c:barChart>
      <c:catAx>
        <c:axId val="13794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40593"/>
        <c:crosses val="autoZero"/>
        <c:auto val="1"/>
        <c:lblOffset val="100"/>
        <c:tickLblSkip val="1"/>
        <c:noMultiLvlLbl val="0"/>
      </c:catAx>
      <c:valAx>
        <c:axId val="5704059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943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I-II 2021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2021vs2020'!$A$3:$A$4</c:f>
              <c:strCache/>
            </c:strRef>
          </c:cat>
          <c:val>
            <c:numRef>
              <c:f>'R_PTW USED 2021vs2020'!$O$3:$O$4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2021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2021'!$A$11</c:f>
              <c:strCache>
                <c:ptCount val="1"/>
                <c:pt idx="0">
                  <c:v>USED MC**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2021'!$B$11:$M$11</c:f>
              <c:numCache/>
            </c:numRef>
          </c:val>
        </c:ser>
        <c:ser>
          <c:idx val="0"/>
          <c:order val="1"/>
          <c:tx>
            <c:strRef>
              <c:f>'R_MC&amp;MP structure 2021'!$A$10</c:f>
              <c:strCache>
                <c:ptCount val="1"/>
                <c:pt idx="0">
                  <c:v>NEW MC*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2021'!$B$10:$M$10</c:f>
              <c:numCache/>
            </c:numRef>
          </c:val>
        </c:ser>
        <c:overlap val="100"/>
        <c:axId val="43603290"/>
        <c:axId val="56885291"/>
      </c:barChart>
      <c:lineChart>
        <c:grouping val="standard"/>
        <c:varyColors val="0"/>
        <c:ser>
          <c:idx val="2"/>
          <c:order val="2"/>
          <c:tx>
            <c:strRef>
              <c:f>'R_MC&amp;MP structure 2021'!$A$8</c:f>
              <c:strCache>
                <c:ptCount val="1"/>
                <c:pt idx="0">
                  <c:v>TOTAL MC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2021'!$B$8:$M$8</c:f>
              <c:numCache/>
            </c:numRef>
          </c:val>
          <c:smooth val="0"/>
        </c:ser>
        <c:axId val="43603290"/>
        <c:axId val="56885291"/>
      </c:lineChart>
      <c:catAx>
        <c:axId val="43603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85291"/>
        <c:crosses val="autoZero"/>
        <c:auto val="1"/>
        <c:lblOffset val="100"/>
        <c:tickLblSkip val="1"/>
        <c:noMultiLvlLbl val="0"/>
      </c:catAx>
      <c:valAx>
        <c:axId val="568852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032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2021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2021'!$A$26</c:f>
              <c:strCache>
                <c:ptCount val="1"/>
                <c:pt idx="0">
                  <c:v>USED MP**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2021'!$B$26:$M$26</c:f>
              <c:numCache/>
            </c:numRef>
          </c:val>
        </c:ser>
        <c:ser>
          <c:idx val="0"/>
          <c:order val="1"/>
          <c:tx>
            <c:strRef>
              <c:f>'R_MC&amp;MP structure 2021'!$A$25</c:f>
              <c:strCache>
                <c:ptCount val="1"/>
                <c:pt idx="0">
                  <c:v>NEW MP*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2021'!$B$25:$M$25</c:f>
              <c:numCache/>
            </c:numRef>
          </c:val>
        </c:ser>
        <c:overlap val="100"/>
        <c:axId val="42205572"/>
        <c:axId val="44305829"/>
      </c:barChart>
      <c:lineChart>
        <c:grouping val="standard"/>
        <c:varyColors val="0"/>
        <c:ser>
          <c:idx val="2"/>
          <c:order val="2"/>
          <c:tx>
            <c:strRef>
              <c:f>'R_MC&amp;MP structure 2021'!$A$23</c:f>
              <c:strCache>
                <c:ptCount val="1"/>
                <c:pt idx="0">
                  <c:v>TOTAL MP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2021'!$B$23:$M$23</c:f>
              <c:numCache/>
            </c:numRef>
          </c:val>
          <c:smooth val="0"/>
        </c:ser>
        <c:axId val="42205572"/>
        <c:axId val="44305829"/>
      </c:lineChart>
      <c:catAx>
        <c:axId val="42205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05829"/>
        <c:crosses val="autoZero"/>
        <c:auto val="1"/>
        <c:lblOffset val="100"/>
        <c:tickLblSkip val="1"/>
        <c:noMultiLvlLbl val="0"/>
      </c:catAx>
      <c:valAx>
        <c:axId val="443058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055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I-II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9725"/>
          <c:w val="0.79925"/>
          <c:h val="0.86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2021vs2020'!$F$13</c:f>
              <c:numCache/>
            </c:numRef>
          </c:val>
        </c:ser>
        <c:ser>
          <c:idx val="2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2021vs2020'!$E$13</c:f>
              <c:numCache/>
            </c:numRef>
          </c:val>
        </c:ser>
        <c:gapWidth val="200"/>
        <c:axId val="10318976"/>
        <c:axId val="25761921"/>
      </c:barChart>
      <c:catAx>
        <c:axId val="10318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61921"/>
        <c:crosses val="autoZero"/>
        <c:auto val="1"/>
        <c:lblOffset val="100"/>
        <c:tickLblSkip val="1"/>
        <c:noMultiLvlLbl val="0"/>
      </c:catAx>
      <c:valAx>
        <c:axId val="2576192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189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I-II 2021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2021vs2020'!$A$3:$A$4</c:f>
              <c:strCache/>
            </c:strRef>
          </c:cat>
          <c:val>
            <c:numRef>
              <c:f>'R_PTW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6425"/>
          <c:w val="0.73225"/>
          <c:h val="0.79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2021vs2020'!$U$5:$AF$5</c:f>
              <c:numCache/>
            </c:numRef>
          </c:val>
        </c:ser>
        <c:ser>
          <c:idx val="3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2021vs2020'!$B$5:$M$5</c:f>
              <c:numCache/>
            </c:numRef>
          </c:val>
        </c:ser>
        <c:axId val="30530698"/>
        <c:axId val="6340827"/>
      </c:barChart>
      <c:catAx>
        <c:axId val="30530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0827"/>
        <c:crosses val="autoZero"/>
        <c:auto val="1"/>
        <c:lblOffset val="100"/>
        <c:tickLblSkip val="1"/>
        <c:noMultiLvlLbl val="0"/>
      </c:catAx>
      <c:valAx>
        <c:axId val="63408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306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I-II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25"/>
          <c:w val="0.752"/>
          <c:h val="0.83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2021vs2020'!$F$13</c:f>
              <c:numCache/>
            </c:numRef>
          </c:val>
        </c:ser>
        <c:ser>
          <c:idx val="2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2021vs2020'!$N$5</c:f>
              <c:numCache/>
            </c:numRef>
          </c:val>
        </c:ser>
        <c:gapWidth val="200"/>
        <c:axId val="57067444"/>
        <c:axId val="43844949"/>
      </c:barChart>
      <c:catAx>
        <c:axId val="5706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44949"/>
        <c:crosses val="autoZero"/>
        <c:auto val="1"/>
        <c:lblOffset val="100"/>
        <c:tickLblSkip val="1"/>
        <c:noMultiLvlLbl val="0"/>
      </c:catAx>
      <c:valAx>
        <c:axId val="4384494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674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I-II 2021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2021vs2020'!$A$3:$A$4</c:f>
              <c:strCache/>
            </c:strRef>
          </c:cat>
          <c:val>
            <c:numRef>
              <c:f>'R_PTW NEW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2021vs2020'!$B$7:$M$7</c:f>
              <c:numCache/>
            </c:numRef>
          </c:val>
        </c:ser>
        <c:ser>
          <c:idx val="3"/>
          <c:order val="1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2021vs2020'!$B$8:$M$8</c:f>
              <c:numCache/>
            </c:numRef>
          </c:val>
        </c:ser>
        <c:ser>
          <c:idx val="2"/>
          <c:order val="2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2021vs2020'!$B$9:$M$9</c:f>
              <c:numCache/>
            </c:numRef>
          </c:val>
        </c:ser>
        <c:axId val="59060222"/>
        <c:axId val="61779951"/>
      </c:barChart>
      <c:catAx>
        <c:axId val="5906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79951"/>
        <c:crosses val="autoZero"/>
        <c:auto val="1"/>
        <c:lblOffset val="100"/>
        <c:tickLblSkip val="1"/>
        <c:noMultiLvlLbl val="0"/>
      </c:catAx>
      <c:valAx>
        <c:axId val="617799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602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I-II 2020 - 2021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2021vs2020'!$F$14</c:f>
              <c:numCache/>
            </c:numRef>
          </c:val>
        </c:ser>
        <c:ser>
          <c:idx val="2"/>
          <c:order val="1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2021vs2020'!$N$9</c:f>
              <c:numCache/>
            </c:numRef>
          </c:val>
        </c:ser>
        <c:gapWidth val="200"/>
        <c:axId val="19148648"/>
        <c:axId val="38120105"/>
      </c:barChart>
      <c:catAx>
        <c:axId val="1914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20105"/>
        <c:crossesAt val="0"/>
        <c:auto val="1"/>
        <c:lblOffset val="100"/>
        <c:tickLblSkip val="1"/>
        <c:noMultiLvlLbl val="0"/>
      </c:catAx>
      <c:valAx>
        <c:axId val="3812010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486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Jan-Feb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4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2021 rankings'!$J$10,'R_MC 2021 rankings'!$J$15,'R_MC 2021 rankings'!$J$20,'R_MC 2021 rankings'!$J$25,'R_MC 2021 rankings'!$J$30,'R_MC 2021 rankings'!$J$31,'R_MC 2021 rankings'!$J$32)</c:f>
              <c:strCache/>
            </c:strRef>
          </c:cat>
          <c:val>
            <c:numRef>
              <c:f>('R_MC 2021 rankings'!$L$10,'R_MC 2021 rankings'!$L$15,'R_MC 2021 rankings'!$L$20,'R_MC 2021 rankings'!$L$25,'R_MC 2021 rankings'!$L$30,'R_MC 2021 rankings'!$L$31,'R_MC 2021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19" t="s">
        <v>76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98"/>
      <c r="N1" s="98"/>
    </row>
    <row r="3" spans="2:14" ht="12.75">
      <c r="B3" s="37" t="s">
        <v>2</v>
      </c>
      <c r="N3" t="s">
        <v>61</v>
      </c>
    </row>
    <row r="5" spans="3:9" ht="12.75">
      <c r="C5" s="38" t="s">
        <v>77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46" t="s">
        <v>107</v>
      </c>
      <c r="C7" s="62" t="s">
        <v>108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5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46" t="s">
        <v>109</v>
      </c>
      <c r="C9" s="63" t="s">
        <v>110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5"/>
      <c r="D10" s="10"/>
    </row>
    <row r="11" spans="2:4" ht="12.75">
      <c r="B11" s="146" t="s">
        <v>111</v>
      </c>
      <c r="C11" s="63" t="s">
        <v>112</v>
      </c>
      <c r="D11" s="10"/>
    </row>
    <row r="12" ht="12.75">
      <c r="B12" s="145"/>
    </row>
    <row r="13" spans="2:17" ht="12.75">
      <c r="B13" s="146" t="s">
        <v>103</v>
      </c>
      <c r="C13" s="62" t="s">
        <v>148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5"/>
    </row>
    <row r="15" spans="2:4" ht="12.75">
      <c r="B15" s="146" t="s">
        <v>113</v>
      </c>
      <c r="C15" s="63" t="s">
        <v>114</v>
      </c>
      <c r="D15" s="12"/>
    </row>
    <row r="16" ht="12.75">
      <c r="B16" s="145"/>
    </row>
    <row r="17" spans="2:3" ht="12.75">
      <c r="B17" s="147" t="s">
        <v>104</v>
      </c>
      <c r="C17" s="62" t="s">
        <v>149</v>
      </c>
    </row>
    <row r="18" ht="12.75">
      <c r="B18" s="145"/>
    </row>
    <row r="19" spans="2:3" ht="12.75">
      <c r="B19" s="147" t="s">
        <v>115</v>
      </c>
      <c r="C19" s="62" t="s">
        <v>116</v>
      </c>
    </row>
    <row r="20" ht="12.75">
      <c r="B20" s="145"/>
    </row>
    <row r="21" spans="2:3" ht="12.75">
      <c r="B21" s="147" t="s">
        <v>105</v>
      </c>
      <c r="C21" s="62" t="s">
        <v>106</v>
      </c>
    </row>
    <row r="22" ht="12.75">
      <c r="B22" s="145"/>
    </row>
    <row r="23" ht="12.75">
      <c r="D23" s="96" t="s">
        <v>45</v>
      </c>
    </row>
  </sheetData>
  <sheetProtection/>
  <mergeCells count="1">
    <mergeCell ref="B1:L1"/>
  </mergeCells>
  <hyperlinks>
    <hyperlink ref="B7" location="'R_PTW 2021vs2020'!A1" display="R_PTW 2021vs2020"/>
    <hyperlink ref="B9" location="'R_PTW NEW 2021vs2020'!A1" display="R_PTW NEW 2021vs2020"/>
    <hyperlink ref="B11" location="'R_MC NEW 2021vs2020'!A1" display="R_MC NEW 2021vs2020"/>
    <hyperlink ref="B13" location="'R_MC 2021 rankings'!A1" display="R_MC 2021 rankings"/>
    <hyperlink ref="B15" location="'R_MP NEW 2021vs2020'!A1" display="R_MP NEW 2021vs2020"/>
    <hyperlink ref="B17" location="'R_MP_2021 ranking'!A1" display="R_MP_2021 ranking"/>
    <hyperlink ref="B19" location="'R_PTW USED 2021vs2020'!A1" display="R_PTW USED 2021vs2020"/>
    <hyperlink ref="B21" location="'R_MC&amp;MP structure 2021'!A1" display="R_MC&amp;MP structure 2021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0" t="s">
        <v>117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T1" s="220" t="s">
        <v>120</v>
      </c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</row>
    <row r="2" spans="1:33" s="5" customFormat="1" ht="15.75" customHeight="1">
      <c r="A2" s="25" t="s">
        <v>42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3151</v>
      </c>
      <c r="C3" s="3">
        <v>4251</v>
      </c>
      <c r="D3" s="3"/>
      <c r="E3" s="3"/>
      <c r="F3" s="3"/>
      <c r="G3" s="3"/>
      <c r="H3" s="3"/>
      <c r="I3" s="3"/>
      <c r="J3" s="3"/>
      <c r="K3" s="3"/>
      <c r="L3" s="3"/>
      <c r="M3" s="7"/>
      <c r="N3" s="3">
        <v>7402</v>
      </c>
      <c r="O3" s="97">
        <v>0.8168174795850806</v>
      </c>
      <c r="T3" s="43" t="s">
        <v>4</v>
      </c>
      <c r="U3" s="3">
        <v>4525</v>
      </c>
      <c r="V3" s="3">
        <v>5599</v>
      </c>
      <c r="W3" s="3">
        <v>5125</v>
      </c>
      <c r="X3" s="3">
        <v>5916</v>
      </c>
      <c r="Y3" s="3">
        <v>10900</v>
      </c>
      <c r="Z3" s="3">
        <v>11202</v>
      </c>
      <c r="AA3" s="3">
        <v>10817</v>
      </c>
      <c r="AB3" s="3">
        <v>7916</v>
      </c>
      <c r="AC3" s="3">
        <v>6299</v>
      </c>
      <c r="AD3" s="3">
        <v>4519</v>
      </c>
      <c r="AE3" s="3">
        <v>3401</v>
      </c>
      <c r="AF3" s="7">
        <v>5750</v>
      </c>
      <c r="AG3" s="3">
        <v>81969</v>
      </c>
    </row>
    <row r="4" spans="1:33" s="5" customFormat="1" ht="15.75" customHeight="1">
      <c r="A4" s="19" t="s">
        <v>3</v>
      </c>
      <c r="B4" s="159">
        <v>791</v>
      </c>
      <c r="C4" s="159">
        <v>869</v>
      </c>
      <c r="D4" s="159"/>
      <c r="E4" s="159"/>
      <c r="F4" s="159"/>
      <c r="G4" s="159"/>
      <c r="H4" s="159"/>
      <c r="I4" s="159"/>
      <c r="J4" s="159"/>
      <c r="K4" s="159"/>
      <c r="L4" s="159"/>
      <c r="M4" s="160"/>
      <c r="N4" s="3">
        <v>1660</v>
      </c>
      <c r="O4" s="97">
        <v>0.18318252041491945</v>
      </c>
      <c r="T4" s="100" t="s">
        <v>3</v>
      </c>
      <c r="U4" s="159">
        <v>1178</v>
      </c>
      <c r="V4" s="159">
        <v>1430</v>
      </c>
      <c r="W4" s="159">
        <v>1249</v>
      </c>
      <c r="X4" s="159">
        <v>1227</v>
      </c>
      <c r="Y4" s="159">
        <v>3018</v>
      </c>
      <c r="Z4" s="159">
        <v>3507</v>
      </c>
      <c r="AA4" s="159">
        <v>3651</v>
      </c>
      <c r="AB4" s="159">
        <v>3146</v>
      </c>
      <c r="AC4" s="159">
        <v>2505</v>
      </c>
      <c r="AD4" s="159">
        <v>1623</v>
      </c>
      <c r="AE4" s="159">
        <v>1572</v>
      </c>
      <c r="AF4" s="160">
        <v>3556</v>
      </c>
      <c r="AG4" s="3">
        <v>27662</v>
      </c>
    </row>
    <row r="5" spans="1:33" s="5" customFormat="1" ht="12.75">
      <c r="A5" s="30" t="s">
        <v>118</v>
      </c>
      <c r="B5" s="9">
        <v>3942</v>
      </c>
      <c r="C5" s="9">
        <v>5120</v>
      </c>
      <c r="D5" s="9"/>
      <c r="E5" s="9"/>
      <c r="F5" s="9"/>
      <c r="G5" s="9"/>
      <c r="H5" s="9"/>
      <c r="I5" s="9"/>
      <c r="J5" s="9"/>
      <c r="K5" s="9"/>
      <c r="L5" s="9"/>
      <c r="M5" s="9"/>
      <c r="N5" s="9">
        <v>9062</v>
      </c>
      <c r="O5" s="97">
        <v>1</v>
      </c>
      <c r="T5" s="99" t="s">
        <v>80</v>
      </c>
      <c r="U5" s="218">
        <v>5703</v>
      </c>
      <c r="V5" s="218">
        <v>7029</v>
      </c>
      <c r="W5" s="218">
        <v>6374</v>
      </c>
      <c r="X5" s="218">
        <v>7143</v>
      </c>
      <c r="Y5" s="218">
        <v>13918</v>
      </c>
      <c r="Z5" s="218">
        <v>14709</v>
      </c>
      <c r="AA5" s="218">
        <v>14468</v>
      </c>
      <c r="AB5" s="218">
        <v>11062</v>
      </c>
      <c r="AC5" s="218">
        <v>8804</v>
      </c>
      <c r="AD5" s="218">
        <v>6142</v>
      </c>
      <c r="AE5" s="218">
        <v>4973</v>
      </c>
      <c r="AF5" s="218">
        <v>9306</v>
      </c>
      <c r="AG5" s="218">
        <v>109631</v>
      </c>
    </row>
    <row r="6" spans="1:34" s="5" customFormat="1" ht="15.75" customHeight="1">
      <c r="A6" s="69" t="s">
        <v>119</v>
      </c>
      <c r="B6" s="207">
        <v>-0.5764023210831721</v>
      </c>
      <c r="C6" s="207">
        <v>0.2988330796549974</v>
      </c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161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121</v>
      </c>
      <c r="B7" s="208">
        <v>-0.3087848500789059</v>
      </c>
      <c r="C7" s="208">
        <v>-0.2715891307440603</v>
      </c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>
        <v>-0.2882500785422557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2" t="s">
        <v>6</v>
      </c>
      <c r="B9" s="224" t="s">
        <v>150</v>
      </c>
      <c r="C9" s="225"/>
      <c r="D9" s="226" t="s">
        <v>34</v>
      </c>
      <c r="E9" s="228" t="s">
        <v>23</v>
      </c>
      <c r="F9" s="229"/>
      <c r="G9" s="226" t="s">
        <v>34</v>
      </c>
    </row>
    <row r="10" spans="1:34" s="5" customFormat="1" ht="26.25" customHeight="1">
      <c r="A10" s="223"/>
      <c r="B10" s="45">
        <v>2021</v>
      </c>
      <c r="C10" s="45">
        <v>2020</v>
      </c>
      <c r="D10" s="227"/>
      <c r="E10" s="45">
        <f>B10</f>
        <v>2021</v>
      </c>
      <c r="F10" s="45">
        <f>C10</f>
        <v>2020</v>
      </c>
      <c r="G10" s="227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87">
        <v>4251</v>
      </c>
      <c r="C11" s="187">
        <v>5599</v>
      </c>
      <c r="D11" s="188">
        <v>-0.2407572780853724</v>
      </c>
      <c r="E11" s="187">
        <v>7402</v>
      </c>
      <c r="F11" s="189">
        <v>10124</v>
      </c>
      <c r="G11" s="188">
        <v>-0.26886606084551556</v>
      </c>
      <c r="H11" s="144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87">
        <v>869</v>
      </c>
      <c r="C12" s="187">
        <v>1430</v>
      </c>
      <c r="D12" s="188">
        <v>-0.39230769230769236</v>
      </c>
      <c r="E12" s="187">
        <v>1660</v>
      </c>
      <c r="F12" s="189">
        <v>2608</v>
      </c>
      <c r="G12" s="188">
        <v>-0.36349693251533743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87">
        <v>5120</v>
      </c>
      <c r="C13" s="187">
        <v>7029</v>
      </c>
      <c r="D13" s="188">
        <v>-0.2715891307440603</v>
      </c>
      <c r="E13" s="187">
        <v>9062</v>
      </c>
      <c r="F13" s="187">
        <v>12732</v>
      </c>
      <c r="G13" s="188">
        <v>-0.2882500785422557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78</v>
      </c>
    </row>
    <row r="37" ht="12.75">
      <c r="A37" s="44" t="s">
        <v>43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0" t="s">
        <v>122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T1" s="220" t="s">
        <v>123</v>
      </c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410</v>
      </c>
      <c r="C3" s="3">
        <v>906</v>
      </c>
      <c r="D3" s="3"/>
      <c r="E3" s="3"/>
      <c r="F3" s="3"/>
      <c r="G3" s="3"/>
      <c r="H3" s="3"/>
      <c r="I3" s="3"/>
      <c r="J3" s="3"/>
      <c r="K3" s="3"/>
      <c r="L3" s="3"/>
      <c r="M3" s="7"/>
      <c r="N3" s="3">
        <v>1316</v>
      </c>
      <c r="O3" s="97">
        <v>0.6521308225966304</v>
      </c>
      <c r="T3" s="43" t="s">
        <v>4</v>
      </c>
      <c r="U3" s="3">
        <v>698</v>
      </c>
      <c r="V3" s="3">
        <v>1090</v>
      </c>
      <c r="W3" s="3">
        <v>1350</v>
      </c>
      <c r="X3" s="3">
        <v>1613</v>
      </c>
      <c r="Y3" s="3">
        <v>2729</v>
      </c>
      <c r="Z3" s="3">
        <v>2949</v>
      </c>
      <c r="AA3" s="3">
        <v>3027</v>
      </c>
      <c r="AB3" s="3">
        <v>2057</v>
      </c>
      <c r="AC3" s="3">
        <v>1528</v>
      </c>
      <c r="AD3" s="3">
        <v>1113</v>
      </c>
      <c r="AE3" s="3">
        <v>999</v>
      </c>
      <c r="AF3" s="7">
        <v>2662</v>
      </c>
      <c r="AG3" s="3">
        <v>21815</v>
      </c>
    </row>
    <row r="4" spans="1:33" s="5" customFormat="1" ht="15.75" customHeight="1">
      <c r="A4" s="19" t="s">
        <v>3</v>
      </c>
      <c r="B4" s="159">
        <v>301</v>
      </c>
      <c r="C4" s="159">
        <v>401</v>
      </c>
      <c r="D4" s="159"/>
      <c r="E4" s="159"/>
      <c r="F4" s="159"/>
      <c r="G4" s="159"/>
      <c r="H4" s="159"/>
      <c r="I4" s="159"/>
      <c r="J4" s="159"/>
      <c r="K4" s="159"/>
      <c r="L4" s="159"/>
      <c r="M4" s="160"/>
      <c r="N4" s="3">
        <v>702</v>
      </c>
      <c r="O4" s="97">
        <v>0.3478691774033697</v>
      </c>
      <c r="T4" s="68" t="s">
        <v>3</v>
      </c>
      <c r="U4" s="159">
        <v>649</v>
      </c>
      <c r="V4" s="159">
        <v>863</v>
      </c>
      <c r="W4" s="159">
        <v>807</v>
      </c>
      <c r="X4" s="159">
        <v>811</v>
      </c>
      <c r="Y4" s="159">
        <v>1953</v>
      </c>
      <c r="Z4" s="159">
        <v>2303</v>
      </c>
      <c r="AA4" s="159">
        <v>2338</v>
      </c>
      <c r="AB4" s="159">
        <v>1964</v>
      </c>
      <c r="AC4" s="159">
        <v>1552</v>
      </c>
      <c r="AD4" s="159">
        <v>952</v>
      </c>
      <c r="AE4" s="159">
        <v>1104</v>
      </c>
      <c r="AF4" s="160">
        <v>3044</v>
      </c>
      <c r="AG4" s="3">
        <v>18340</v>
      </c>
    </row>
    <row r="5" spans="1:33" s="5" customFormat="1" ht="12.75">
      <c r="A5" s="30" t="s">
        <v>118</v>
      </c>
      <c r="B5" s="9">
        <v>711</v>
      </c>
      <c r="C5" s="9">
        <v>1307</v>
      </c>
      <c r="D5" s="9"/>
      <c r="E5" s="9"/>
      <c r="F5" s="9"/>
      <c r="G5" s="9"/>
      <c r="H5" s="9"/>
      <c r="I5" s="9"/>
      <c r="J5" s="9"/>
      <c r="K5" s="9"/>
      <c r="L5" s="9"/>
      <c r="M5" s="9"/>
      <c r="N5" s="9">
        <v>2018</v>
      </c>
      <c r="O5" s="97">
        <v>1</v>
      </c>
      <c r="T5" s="48" t="s">
        <v>80</v>
      </c>
      <c r="U5" s="218">
        <v>1347</v>
      </c>
      <c r="V5" s="218">
        <v>1953</v>
      </c>
      <c r="W5" s="218">
        <v>2157</v>
      </c>
      <c r="X5" s="218">
        <v>2424</v>
      </c>
      <c r="Y5" s="218">
        <v>4682</v>
      </c>
      <c r="Z5" s="218">
        <v>5252</v>
      </c>
      <c r="AA5" s="218">
        <v>5365</v>
      </c>
      <c r="AB5" s="218">
        <v>4021</v>
      </c>
      <c r="AC5" s="218">
        <v>3080</v>
      </c>
      <c r="AD5" s="218">
        <v>2065</v>
      </c>
      <c r="AE5" s="218">
        <v>2103</v>
      </c>
      <c r="AF5" s="218">
        <v>5706</v>
      </c>
      <c r="AG5" s="218">
        <v>40155</v>
      </c>
    </row>
    <row r="6" spans="1:33" s="5" customFormat="1" ht="15.75" customHeight="1">
      <c r="A6" s="69" t="s">
        <v>119</v>
      </c>
      <c r="B6" s="207">
        <v>-0.8753943217665615</v>
      </c>
      <c r="C6" s="207">
        <v>0.8382559774964837</v>
      </c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121</v>
      </c>
      <c r="B7" s="208">
        <v>-0.4721603563474388</v>
      </c>
      <c r="C7" s="208">
        <v>-0.33077316948284685</v>
      </c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>
        <v>-0.38848484848484843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2" t="s">
        <v>6</v>
      </c>
      <c r="B9" s="224" t="str">
        <f>'R_PTW 2021vs2020'!B9:C9</f>
        <v>FEBRUARY</v>
      </c>
      <c r="C9" s="225"/>
      <c r="D9" s="226" t="s">
        <v>34</v>
      </c>
      <c r="E9" s="228" t="s">
        <v>23</v>
      </c>
      <c r="F9" s="229"/>
      <c r="G9" s="226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3"/>
      <c r="B10" s="45">
        <f>'R_PTW 2021vs2020'!B10</f>
        <v>2021</v>
      </c>
      <c r="C10" s="45">
        <f>'R_PTW 2021vs2020'!C10</f>
        <v>2020</v>
      </c>
      <c r="D10" s="227"/>
      <c r="E10" s="45">
        <f>'R_PTW 2021vs2020'!E10</f>
        <v>2021</v>
      </c>
      <c r="F10" s="45">
        <f>'R_PTW 2021vs2020'!F10</f>
        <v>2020</v>
      </c>
      <c r="G10" s="227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87">
        <v>906</v>
      </c>
      <c r="C11" s="187">
        <v>1090</v>
      </c>
      <c r="D11" s="188">
        <v>-0.1688073394495413</v>
      </c>
      <c r="E11" s="187">
        <v>1316</v>
      </c>
      <c r="F11" s="189">
        <v>1788</v>
      </c>
      <c r="G11" s="188">
        <v>-0.2639821029082774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87">
        <v>401</v>
      </c>
      <c r="C12" s="187">
        <v>863</v>
      </c>
      <c r="D12" s="188">
        <v>-0.5353418308227115</v>
      </c>
      <c r="E12" s="187">
        <v>702</v>
      </c>
      <c r="F12" s="189">
        <v>1512</v>
      </c>
      <c r="G12" s="188">
        <v>-0.5357142857142857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87">
        <v>1307</v>
      </c>
      <c r="C13" s="187">
        <v>1953</v>
      </c>
      <c r="D13" s="188">
        <v>-0.33077316948284685</v>
      </c>
      <c r="E13" s="187">
        <v>2018</v>
      </c>
      <c r="F13" s="187">
        <v>3300</v>
      </c>
      <c r="G13" s="188">
        <v>-0.38848484848484843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78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0" t="s">
        <v>124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362</v>
      </c>
      <c r="C6" s="159">
        <v>506</v>
      </c>
      <c r="D6" s="159">
        <v>1225</v>
      </c>
      <c r="E6" s="159">
        <v>2249</v>
      </c>
      <c r="F6" s="159">
        <v>2004</v>
      </c>
      <c r="G6" s="159">
        <v>1986</v>
      </c>
      <c r="H6" s="159">
        <v>1629</v>
      </c>
      <c r="I6" s="159">
        <v>1452</v>
      </c>
      <c r="J6" s="159">
        <v>1040</v>
      </c>
      <c r="K6" s="159">
        <v>841</v>
      </c>
      <c r="L6" s="159">
        <v>555</v>
      </c>
      <c r="M6" s="160">
        <v>675</v>
      </c>
      <c r="N6" s="3">
        <v>14524</v>
      </c>
      <c r="O6" s="82"/>
      <c r="R6" s="83"/>
    </row>
    <row r="7" spans="1:18" s="62" customFormat="1" ht="12.75">
      <c r="A7" s="159">
        <v>2019</v>
      </c>
      <c r="B7" s="159">
        <v>460</v>
      </c>
      <c r="C7" s="159">
        <v>893</v>
      </c>
      <c r="D7" s="159">
        <v>2168</v>
      </c>
      <c r="E7" s="159">
        <v>3126</v>
      </c>
      <c r="F7" s="159">
        <v>2483</v>
      </c>
      <c r="G7" s="159">
        <v>2401</v>
      </c>
      <c r="H7" s="159">
        <v>2338</v>
      </c>
      <c r="I7" s="159">
        <v>1771</v>
      </c>
      <c r="J7" s="159">
        <v>1224</v>
      </c>
      <c r="K7" s="159">
        <v>881</v>
      </c>
      <c r="L7" s="159">
        <v>617</v>
      </c>
      <c r="M7" s="160">
        <v>741</v>
      </c>
      <c r="N7" s="3">
        <v>19103</v>
      </c>
      <c r="O7" s="82"/>
      <c r="R7" s="83"/>
    </row>
    <row r="8" spans="1:18" s="62" customFormat="1" ht="12.75">
      <c r="A8" s="159">
        <v>2020</v>
      </c>
      <c r="B8" s="159">
        <v>698</v>
      </c>
      <c r="C8" s="159">
        <v>1090</v>
      </c>
      <c r="D8" s="159">
        <v>1350</v>
      </c>
      <c r="E8" s="159">
        <v>1613</v>
      </c>
      <c r="F8" s="159">
        <v>2729</v>
      </c>
      <c r="G8" s="159">
        <v>2949</v>
      </c>
      <c r="H8" s="159">
        <v>3027</v>
      </c>
      <c r="I8" s="159">
        <v>2057</v>
      </c>
      <c r="J8" s="159">
        <v>1528</v>
      </c>
      <c r="K8" s="159">
        <v>1113</v>
      </c>
      <c r="L8" s="159">
        <v>999</v>
      </c>
      <c r="M8" s="160">
        <v>2662</v>
      </c>
      <c r="N8" s="3">
        <v>21815</v>
      </c>
      <c r="O8" s="82"/>
      <c r="R8" s="84"/>
    </row>
    <row r="9" spans="1:15" ht="12.75">
      <c r="A9" s="9">
        <v>2021</v>
      </c>
      <c r="B9" s="9">
        <v>410</v>
      </c>
      <c r="C9" s="9">
        <v>906</v>
      </c>
      <c r="D9" s="9"/>
      <c r="E9" s="9"/>
      <c r="F9" s="9"/>
      <c r="G9" s="9"/>
      <c r="H9" s="9"/>
      <c r="I9" s="9"/>
      <c r="J9" s="9"/>
      <c r="K9" s="9"/>
      <c r="L9" s="9"/>
      <c r="M9" s="9"/>
      <c r="N9" s="85">
        <v>1316</v>
      </c>
      <c r="O9" s="86"/>
    </row>
    <row r="10" spans="1:14" ht="12.75">
      <c r="A10" s="139" t="s">
        <v>125</v>
      </c>
      <c r="B10" s="148">
        <v>-0.4126074498567335</v>
      </c>
      <c r="C10" s="148">
        <v>-0.1688073394495413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>
        <v>-0.2639821029082774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1"/>
      <c r="K11" s="151"/>
      <c r="L11" s="151"/>
      <c r="M11" s="151"/>
      <c r="N11" s="152"/>
    </row>
    <row r="12" spans="1:14" ht="24" customHeight="1">
      <c r="A12" s="232" t="s">
        <v>6</v>
      </c>
      <c r="B12" s="224" t="str">
        <f>'R_PTW NEW 2021vs2020'!B9:C9</f>
        <v>FEBRUARY</v>
      </c>
      <c r="C12" s="225"/>
      <c r="D12" s="226" t="s">
        <v>34</v>
      </c>
      <c r="E12" s="228" t="s">
        <v>23</v>
      </c>
      <c r="F12" s="229"/>
      <c r="G12" s="226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3"/>
      <c r="B13" s="45">
        <f>'R_PTW NEW 2021vs2020'!B10</f>
        <v>2021</v>
      </c>
      <c r="C13" s="45">
        <f>'R_PTW NEW 2021vs2020'!C10</f>
        <v>2020</v>
      </c>
      <c r="D13" s="227"/>
      <c r="E13" s="45">
        <f>'R_PTW NEW 2021vs2020'!E10</f>
        <v>2021</v>
      </c>
      <c r="F13" s="45">
        <f>'R_PTW NEW 2021vs2020'!F10</f>
        <v>2020</v>
      </c>
      <c r="G13" s="227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2">
        <v>906</v>
      </c>
      <c r="C14" s="162">
        <v>1090</v>
      </c>
      <c r="D14" s="163">
        <v>-0.1688073394495413</v>
      </c>
      <c r="E14" s="162">
        <v>1316</v>
      </c>
      <c r="F14" s="164">
        <v>1788</v>
      </c>
      <c r="G14" s="163">
        <v>-0.2639821029082774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56"/>
      <c r="C15" s="157"/>
      <c r="D15" s="158"/>
      <c r="E15" s="152"/>
      <c r="F15" s="152"/>
      <c r="G15" s="152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78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48" t="s">
        <v>129</v>
      </c>
      <c r="C2" s="248"/>
      <c r="D2" s="248"/>
      <c r="E2" s="248"/>
      <c r="F2" s="248"/>
      <c r="G2" s="248"/>
      <c r="H2" s="248"/>
      <c r="I2" s="101"/>
      <c r="J2" s="248" t="s">
        <v>130</v>
      </c>
      <c r="K2" s="248"/>
      <c r="L2" s="248"/>
      <c r="M2" s="248"/>
      <c r="N2" s="248"/>
      <c r="O2" s="248"/>
      <c r="P2" s="248"/>
      <c r="R2" s="248" t="s">
        <v>131</v>
      </c>
      <c r="S2" s="248"/>
      <c r="T2" s="248"/>
      <c r="U2" s="248"/>
      <c r="V2" s="248"/>
      <c r="W2" s="248"/>
      <c r="X2" s="248"/>
    </row>
    <row r="3" spans="2:24" ht="15" customHeight="1">
      <c r="B3" s="249" t="s">
        <v>55</v>
      </c>
      <c r="C3" s="251" t="s">
        <v>56</v>
      </c>
      <c r="D3" s="237" t="s">
        <v>151</v>
      </c>
      <c r="E3" s="238"/>
      <c r="F3" s="238"/>
      <c r="G3" s="238"/>
      <c r="H3" s="239"/>
      <c r="I3" s="103"/>
      <c r="J3" s="255" t="s">
        <v>57</v>
      </c>
      <c r="K3" s="251" t="s">
        <v>79</v>
      </c>
      <c r="L3" s="237" t="str">
        <f>D3</f>
        <v>January-February</v>
      </c>
      <c r="M3" s="238"/>
      <c r="N3" s="238"/>
      <c r="O3" s="238"/>
      <c r="P3" s="239"/>
      <c r="R3" s="249" t="s">
        <v>47</v>
      </c>
      <c r="S3" s="251" t="s">
        <v>56</v>
      </c>
      <c r="T3" s="237" t="str">
        <f>L3</f>
        <v>January-February</v>
      </c>
      <c r="U3" s="238"/>
      <c r="V3" s="238"/>
      <c r="W3" s="238"/>
      <c r="X3" s="239"/>
    </row>
    <row r="4" spans="2:24" ht="15" customHeight="1">
      <c r="B4" s="250"/>
      <c r="C4" s="252"/>
      <c r="D4" s="104">
        <v>2021</v>
      </c>
      <c r="E4" s="105" t="s">
        <v>58</v>
      </c>
      <c r="F4" s="106">
        <v>2020</v>
      </c>
      <c r="G4" s="105" t="s">
        <v>58</v>
      </c>
      <c r="H4" s="107" t="s">
        <v>59</v>
      </c>
      <c r="I4" s="108"/>
      <c r="J4" s="256"/>
      <c r="K4" s="258"/>
      <c r="L4" s="243">
        <v>2021</v>
      </c>
      <c r="M4" s="253">
        <v>2020</v>
      </c>
      <c r="N4" s="245" t="s">
        <v>60</v>
      </c>
      <c r="O4" s="245" t="s">
        <v>128</v>
      </c>
      <c r="P4" s="245" t="s">
        <v>81</v>
      </c>
      <c r="R4" s="260"/>
      <c r="S4" s="258"/>
      <c r="T4" s="243">
        <v>2021</v>
      </c>
      <c r="U4" s="253">
        <v>2020</v>
      </c>
      <c r="V4" s="245" t="s">
        <v>60</v>
      </c>
      <c r="W4" s="245" t="s">
        <v>128</v>
      </c>
      <c r="X4" s="245" t="s">
        <v>81</v>
      </c>
    </row>
    <row r="5" spans="2:24" ht="12.75">
      <c r="B5" s="171">
        <v>1</v>
      </c>
      <c r="C5" s="172" t="s">
        <v>27</v>
      </c>
      <c r="D5" s="173">
        <v>262</v>
      </c>
      <c r="E5" s="174">
        <v>0.19908814589665655</v>
      </c>
      <c r="F5" s="173">
        <v>352</v>
      </c>
      <c r="G5" s="175">
        <v>0.19686800894854586</v>
      </c>
      <c r="H5" s="165">
        <v>-0.25568181818181823</v>
      </c>
      <c r="I5" s="109"/>
      <c r="J5" s="257"/>
      <c r="K5" s="259"/>
      <c r="L5" s="244"/>
      <c r="M5" s="254"/>
      <c r="N5" s="244"/>
      <c r="O5" s="244"/>
      <c r="P5" s="244"/>
      <c r="R5" s="250"/>
      <c r="S5" s="259"/>
      <c r="T5" s="244"/>
      <c r="U5" s="254"/>
      <c r="V5" s="244"/>
      <c r="W5" s="244"/>
      <c r="X5" s="244"/>
    </row>
    <row r="6" spans="2:24" ht="15">
      <c r="B6" s="176">
        <v>2</v>
      </c>
      <c r="C6" s="177" t="s">
        <v>0</v>
      </c>
      <c r="D6" s="178">
        <v>222</v>
      </c>
      <c r="E6" s="179">
        <v>0.16869300911854104</v>
      </c>
      <c r="F6" s="178">
        <v>171</v>
      </c>
      <c r="G6" s="180">
        <v>0.09563758389261745</v>
      </c>
      <c r="H6" s="166">
        <v>0.29824561403508776</v>
      </c>
      <c r="I6" s="109"/>
      <c r="J6" s="110" t="s">
        <v>90</v>
      </c>
      <c r="K6" s="193" t="s">
        <v>46</v>
      </c>
      <c r="L6" s="211">
        <v>73</v>
      </c>
      <c r="M6" s="140">
        <v>142</v>
      </c>
      <c r="N6" s="194">
        <v>-0.6041666666666667</v>
      </c>
      <c r="O6" s="195"/>
      <c r="P6" s="195"/>
      <c r="R6" s="110" t="s">
        <v>48</v>
      </c>
      <c r="S6" s="193" t="s">
        <v>27</v>
      </c>
      <c r="T6" s="211">
        <v>48</v>
      </c>
      <c r="U6" s="140">
        <v>113</v>
      </c>
      <c r="V6" s="194">
        <v>-0.7083333333333333</v>
      </c>
      <c r="W6" s="195"/>
      <c r="X6" s="195"/>
    </row>
    <row r="7" spans="2:24" ht="15">
      <c r="B7" s="176">
        <v>3</v>
      </c>
      <c r="C7" s="177" t="s">
        <v>33</v>
      </c>
      <c r="D7" s="178">
        <v>81</v>
      </c>
      <c r="E7" s="179">
        <v>0.06155015197568389</v>
      </c>
      <c r="F7" s="178">
        <v>123</v>
      </c>
      <c r="G7" s="180">
        <v>0.06879194630872483</v>
      </c>
      <c r="H7" s="166">
        <v>-0.3414634146341463</v>
      </c>
      <c r="I7" s="109"/>
      <c r="J7" s="111"/>
      <c r="K7" s="196" t="s">
        <v>27</v>
      </c>
      <c r="L7" s="197">
        <v>56</v>
      </c>
      <c r="M7" s="141">
        <v>118</v>
      </c>
      <c r="N7" s="198">
        <v>0.1333333333333333</v>
      </c>
      <c r="O7" s="149"/>
      <c r="P7" s="149"/>
      <c r="R7" s="111"/>
      <c r="S7" s="196" t="s">
        <v>132</v>
      </c>
      <c r="T7" s="197">
        <v>23</v>
      </c>
      <c r="U7" s="141">
        <v>34</v>
      </c>
      <c r="V7" s="198">
        <v>-0.5294117647058824</v>
      </c>
      <c r="W7" s="149"/>
      <c r="X7" s="149"/>
    </row>
    <row r="8" spans="2:24" ht="15">
      <c r="B8" s="176">
        <v>4</v>
      </c>
      <c r="C8" s="177" t="s">
        <v>26</v>
      </c>
      <c r="D8" s="178">
        <v>74</v>
      </c>
      <c r="E8" s="179">
        <v>0.05623100303951368</v>
      </c>
      <c r="F8" s="178">
        <v>120</v>
      </c>
      <c r="G8" s="180">
        <v>0.06711409395973154</v>
      </c>
      <c r="H8" s="166">
        <v>-0.3833333333333333</v>
      </c>
      <c r="I8" s="109"/>
      <c r="J8" s="111"/>
      <c r="K8" s="196" t="s">
        <v>28</v>
      </c>
      <c r="L8" s="197">
        <v>49</v>
      </c>
      <c r="M8" s="141">
        <v>120</v>
      </c>
      <c r="N8" s="198">
        <v>-0.6734693877551021</v>
      </c>
      <c r="O8" s="149"/>
      <c r="P8" s="149"/>
      <c r="R8" s="111"/>
      <c r="S8" s="196" t="s">
        <v>26</v>
      </c>
      <c r="T8" s="197">
        <v>20</v>
      </c>
      <c r="U8" s="141">
        <v>40</v>
      </c>
      <c r="V8" s="198">
        <v>-0.7333333333333334</v>
      </c>
      <c r="W8" s="149"/>
      <c r="X8" s="149"/>
    </row>
    <row r="9" spans="2:24" ht="12.75">
      <c r="B9" s="176">
        <v>5</v>
      </c>
      <c r="C9" s="177" t="s">
        <v>46</v>
      </c>
      <c r="D9" s="178">
        <v>73</v>
      </c>
      <c r="E9" s="179">
        <v>0.05547112462006079</v>
      </c>
      <c r="F9" s="178">
        <v>142</v>
      </c>
      <c r="G9" s="212">
        <v>0.07941834451901567</v>
      </c>
      <c r="H9" s="166">
        <v>-0.4859154929577465</v>
      </c>
      <c r="I9" s="109"/>
      <c r="J9" s="110"/>
      <c r="K9" s="110" t="s">
        <v>102</v>
      </c>
      <c r="L9" s="110">
        <v>207</v>
      </c>
      <c r="M9" s="110">
        <v>379</v>
      </c>
      <c r="N9" s="199">
        <v>-0.4538258575197889</v>
      </c>
      <c r="O9" s="149"/>
      <c r="P9" s="149"/>
      <c r="R9" s="110"/>
      <c r="S9" s="110" t="s">
        <v>102</v>
      </c>
      <c r="T9" s="110">
        <v>75</v>
      </c>
      <c r="U9" s="110">
        <v>139</v>
      </c>
      <c r="V9" s="199">
        <v>-0.460431654676259</v>
      </c>
      <c r="W9" s="149"/>
      <c r="X9" s="149"/>
    </row>
    <row r="10" spans="2:24" ht="12.75">
      <c r="B10" s="176">
        <v>6</v>
      </c>
      <c r="C10" s="177" t="s">
        <v>29</v>
      </c>
      <c r="D10" s="178">
        <v>63</v>
      </c>
      <c r="E10" s="179">
        <v>0.047872340425531915</v>
      </c>
      <c r="F10" s="178">
        <v>90</v>
      </c>
      <c r="G10" s="212">
        <v>0.050335570469798654</v>
      </c>
      <c r="H10" s="166">
        <v>-0.30000000000000004</v>
      </c>
      <c r="I10" s="109"/>
      <c r="J10" s="112" t="s">
        <v>90</v>
      </c>
      <c r="K10" s="113"/>
      <c r="L10" s="169">
        <v>385</v>
      </c>
      <c r="M10" s="169">
        <v>759</v>
      </c>
      <c r="N10" s="114">
        <v>-0.49275362318840576</v>
      </c>
      <c r="O10" s="133">
        <v>0.2925531914893617</v>
      </c>
      <c r="P10" s="133">
        <v>0.42449664429530204</v>
      </c>
      <c r="R10" s="112" t="s">
        <v>66</v>
      </c>
      <c r="S10" s="113"/>
      <c r="T10" s="169">
        <v>166</v>
      </c>
      <c r="U10" s="169">
        <v>326</v>
      </c>
      <c r="V10" s="114">
        <v>-0.49079754601227</v>
      </c>
      <c r="W10" s="133">
        <v>0.12613981762917933</v>
      </c>
      <c r="X10" s="133">
        <v>0.18232662192393737</v>
      </c>
    </row>
    <row r="11" spans="2:24" ht="15">
      <c r="B11" s="176">
        <v>7</v>
      </c>
      <c r="C11" s="177" t="s">
        <v>127</v>
      </c>
      <c r="D11" s="178">
        <v>56</v>
      </c>
      <c r="E11" s="179">
        <v>0.0425531914893617</v>
      </c>
      <c r="F11" s="178">
        <v>49</v>
      </c>
      <c r="G11" s="180">
        <v>0.027404921700223715</v>
      </c>
      <c r="H11" s="166">
        <v>0.1428571428571428</v>
      </c>
      <c r="I11" s="109"/>
      <c r="J11" s="110" t="s">
        <v>92</v>
      </c>
      <c r="K11" s="214" t="s">
        <v>33</v>
      </c>
      <c r="L11" s="203">
        <v>10</v>
      </c>
      <c r="M11" s="204">
        <v>23</v>
      </c>
      <c r="N11" s="194">
        <v>0</v>
      </c>
      <c r="O11" s="195"/>
      <c r="P11" s="195"/>
      <c r="R11" s="110" t="s">
        <v>49</v>
      </c>
      <c r="S11" s="193" t="s">
        <v>28</v>
      </c>
      <c r="T11" s="211">
        <v>31</v>
      </c>
      <c r="U11" s="140">
        <v>44</v>
      </c>
      <c r="V11" s="194">
        <v>-0.4</v>
      </c>
      <c r="W11" s="195"/>
      <c r="X11" s="195"/>
    </row>
    <row r="12" spans="2:24" ht="15">
      <c r="B12" s="176">
        <v>8</v>
      </c>
      <c r="C12" s="177" t="s">
        <v>28</v>
      </c>
      <c r="D12" s="178">
        <v>49</v>
      </c>
      <c r="E12" s="179">
        <v>0.03723404255319149</v>
      </c>
      <c r="F12" s="178">
        <v>120</v>
      </c>
      <c r="G12" s="180">
        <v>0.06711409395973154</v>
      </c>
      <c r="H12" s="166">
        <v>-0.5916666666666667</v>
      </c>
      <c r="I12" s="109"/>
      <c r="J12" s="111"/>
      <c r="K12" s="215" t="s">
        <v>27</v>
      </c>
      <c r="L12" s="205">
        <v>8</v>
      </c>
      <c r="M12" s="206">
        <v>17</v>
      </c>
      <c r="N12" s="198">
        <v>-0.625</v>
      </c>
      <c r="O12" s="149"/>
      <c r="P12" s="149"/>
      <c r="R12" s="111"/>
      <c r="S12" s="196" t="s">
        <v>32</v>
      </c>
      <c r="T12" s="197">
        <v>17</v>
      </c>
      <c r="U12" s="141">
        <v>21</v>
      </c>
      <c r="V12" s="198">
        <v>0</v>
      </c>
      <c r="W12" s="149"/>
      <c r="X12" s="149"/>
    </row>
    <row r="13" spans="2:24" ht="15">
      <c r="B13" s="176">
        <v>9</v>
      </c>
      <c r="C13" s="177" t="s">
        <v>31</v>
      </c>
      <c r="D13" s="178">
        <v>42</v>
      </c>
      <c r="E13" s="179">
        <v>0.031914893617021274</v>
      </c>
      <c r="F13" s="178">
        <v>48</v>
      </c>
      <c r="G13" s="180">
        <v>0.026845637583892617</v>
      </c>
      <c r="H13" s="166">
        <v>-0.125</v>
      </c>
      <c r="I13" s="109"/>
      <c r="J13" s="111"/>
      <c r="K13" s="215" t="s">
        <v>74</v>
      </c>
      <c r="L13" s="205">
        <v>8</v>
      </c>
      <c r="M13" s="206">
        <v>14</v>
      </c>
      <c r="N13" s="198">
        <v>-0.7142857142857143</v>
      </c>
      <c r="O13" s="149"/>
      <c r="P13" s="149"/>
      <c r="R13" s="111"/>
      <c r="S13" s="196" t="s">
        <v>153</v>
      </c>
      <c r="T13" s="197">
        <v>15</v>
      </c>
      <c r="U13" s="141">
        <v>14</v>
      </c>
      <c r="V13" s="198">
        <v>-0.8</v>
      </c>
      <c r="W13" s="149"/>
      <c r="X13" s="149"/>
    </row>
    <row r="14" spans="2:24" ht="12.75">
      <c r="B14" s="176">
        <v>10</v>
      </c>
      <c r="C14" s="177" t="s">
        <v>152</v>
      </c>
      <c r="D14" s="178">
        <v>39</v>
      </c>
      <c r="E14" s="179">
        <v>0.029635258358662615</v>
      </c>
      <c r="F14" s="178">
        <v>31</v>
      </c>
      <c r="G14" s="180">
        <v>0.017337807606263984</v>
      </c>
      <c r="H14" s="166">
        <v>0.25806451612903225</v>
      </c>
      <c r="I14" s="109"/>
      <c r="J14" s="115"/>
      <c r="K14" s="110" t="s">
        <v>102</v>
      </c>
      <c r="L14" s="110">
        <v>9</v>
      </c>
      <c r="M14" s="110">
        <v>10</v>
      </c>
      <c r="N14" s="199">
        <v>-0.09999999999999998</v>
      </c>
      <c r="O14" s="149"/>
      <c r="P14" s="149"/>
      <c r="R14" s="115"/>
      <c r="S14" s="110" t="s">
        <v>102</v>
      </c>
      <c r="T14" s="110">
        <v>39</v>
      </c>
      <c r="U14" s="110">
        <v>64</v>
      </c>
      <c r="V14" s="199">
        <v>-0.390625</v>
      </c>
      <c r="W14" s="149"/>
      <c r="X14" s="149"/>
    </row>
    <row r="15" spans="2:24" ht="12.75">
      <c r="B15" s="176"/>
      <c r="C15" s="177" t="s">
        <v>75</v>
      </c>
      <c r="D15" s="178">
        <v>39</v>
      </c>
      <c r="E15" s="179">
        <v>0.029635258358662615</v>
      </c>
      <c r="F15" s="178">
        <v>73</v>
      </c>
      <c r="G15" s="180">
        <v>0.04082774049217002</v>
      </c>
      <c r="H15" s="166">
        <v>-0.4657534246575342</v>
      </c>
      <c r="I15" s="109"/>
      <c r="J15" s="112" t="s">
        <v>92</v>
      </c>
      <c r="K15" s="113"/>
      <c r="L15" s="169">
        <v>35</v>
      </c>
      <c r="M15" s="169">
        <v>64</v>
      </c>
      <c r="N15" s="114">
        <v>-0.453125</v>
      </c>
      <c r="O15" s="133">
        <v>0.026595744680851064</v>
      </c>
      <c r="P15" s="133">
        <v>0.035794183445190156</v>
      </c>
      <c r="R15" s="112" t="s">
        <v>67</v>
      </c>
      <c r="S15" s="113"/>
      <c r="T15" s="169">
        <v>102</v>
      </c>
      <c r="U15" s="169">
        <v>143</v>
      </c>
      <c r="V15" s="114">
        <v>-0.28671328671328666</v>
      </c>
      <c r="W15" s="133">
        <v>0.07750759878419453</v>
      </c>
      <c r="X15" s="133">
        <v>0.07997762863534676</v>
      </c>
    </row>
    <row r="16" spans="2:24" ht="15">
      <c r="B16" s="181"/>
      <c r="C16" s="182" t="s">
        <v>32</v>
      </c>
      <c r="D16" s="183">
        <v>39</v>
      </c>
      <c r="E16" s="184">
        <v>0.029635258358662615</v>
      </c>
      <c r="F16" s="183">
        <v>48</v>
      </c>
      <c r="G16" s="185">
        <v>0.026845637583892617</v>
      </c>
      <c r="H16" s="186">
        <v>-0.1875</v>
      </c>
      <c r="I16" s="109"/>
      <c r="J16" s="110" t="s">
        <v>93</v>
      </c>
      <c r="K16" s="193" t="s">
        <v>27</v>
      </c>
      <c r="L16" s="211">
        <v>40</v>
      </c>
      <c r="M16" s="140">
        <v>63</v>
      </c>
      <c r="N16" s="194">
        <v>-0.5625</v>
      </c>
      <c r="O16" s="195"/>
      <c r="P16" s="195"/>
      <c r="R16" s="110" t="s">
        <v>50</v>
      </c>
      <c r="S16" s="193" t="s">
        <v>27</v>
      </c>
      <c r="T16" s="211">
        <v>65</v>
      </c>
      <c r="U16" s="140">
        <v>61</v>
      </c>
      <c r="V16" s="194">
        <v>0</v>
      </c>
      <c r="W16" s="195"/>
      <c r="X16" s="195"/>
    </row>
    <row r="17" spans="2:24" ht="15">
      <c r="B17" s="246" t="s">
        <v>64</v>
      </c>
      <c r="C17" s="247"/>
      <c r="D17" s="116">
        <v>1039</v>
      </c>
      <c r="E17" s="117">
        <v>0.7895136778115502</v>
      </c>
      <c r="F17" s="116">
        <v>1367</v>
      </c>
      <c r="G17" s="117">
        <v>0.7645413870246084</v>
      </c>
      <c r="H17" s="119">
        <v>-0.2399414776883687</v>
      </c>
      <c r="I17" s="109"/>
      <c r="J17" s="111"/>
      <c r="K17" s="196" t="s">
        <v>33</v>
      </c>
      <c r="L17" s="197">
        <v>36</v>
      </c>
      <c r="M17" s="141">
        <v>60</v>
      </c>
      <c r="N17" s="198">
        <v>-0.2222222222222222</v>
      </c>
      <c r="O17" s="149"/>
      <c r="P17" s="149"/>
      <c r="R17" s="111"/>
      <c r="S17" s="196" t="s">
        <v>46</v>
      </c>
      <c r="T17" s="197">
        <v>63</v>
      </c>
      <c r="U17" s="141">
        <v>120</v>
      </c>
      <c r="V17" s="198">
        <v>-0.627906976744186</v>
      </c>
      <c r="W17" s="149"/>
      <c r="X17" s="149"/>
    </row>
    <row r="18" spans="2:24" ht="15">
      <c r="B18" s="240" t="s">
        <v>65</v>
      </c>
      <c r="C18" s="240"/>
      <c r="D18" s="118">
        <v>277</v>
      </c>
      <c r="E18" s="117">
        <v>0.21048632218844984</v>
      </c>
      <c r="F18" s="118">
        <v>421</v>
      </c>
      <c r="G18" s="117">
        <v>0.2354586129753915</v>
      </c>
      <c r="H18" s="120">
        <v>-0.3420427553444181</v>
      </c>
      <c r="I18" s="109"/>
      <c r="J18" s="111"/>
      <c r="K18" s="196" t="s">
        <v>96</v>
      </c>
      <c r="L18" s="197">
        <v>29</v>
      </c>
      <c r="M18" s="141">
        <v>23</v>
      </c>
      <c r="N18" s="198">
        <v>-0.4</v>
      </c>
      <c r="O18" s="149"/>
      <c r="P18" s="149"/>
      <c r="R18" s="111"/>
      <c r="S18" s="196" t="s">
        <v>0</v>
      </c>
      <c r="T18" s="197">
        <v>34</v>
      </c>
      <c r="U18" s="141">
        <v>19</v>
      </c>
      <c r="V18" s="198">
        <v>0.5</v>
      </c>
      <c r="W18" s="149"/>
      <c r="X18" s="149"/>
    </row>
    <row r="19" spans="2:24" ht="12.75" customHeight="1">
      <c r="B19" s="241" t="s">
        <v>63</v>
      </c>
      <c r="C19" s="241"/>
      <c r="D19" s="154">
        <v>1316</v>
      </c>
      <c r="E19" s="167">
        <v>1</v>
      </c>
      <c r="F19" s="154">
        <v>1788</v>
      </c>
      <c r="G19" s="168">
        <v>0.9999999999999996</v>
      </c>
      <c r="H19" s="153">
        <v>-0.4126074498567335</v>
      </c>
      <c r="I19" s="109"/>
      <c r="J19" s="115"/>
      <c r="K19" s="142" t="s">
        <v>102</v>
      </c>
      <c r="L19" s="110">
        <v>101</v>
      </c>
      <c r="M19" s="110">
        <v>114</v>
      </c>
      <c r="N19" s="199">
        <v>-0.11403508771929827</v>
      </c>
      <c r="O19" s="149"/>
      <c r="P19" s="149"/>
      <c r="R19" s="115"/>
      <c r="S19" s="142" t="s">
        <v>102</v>
      </c>
      <c r="T19" s="110">
        <v>246</v>
      </c>
      <c r="U19" s="110">
        <v>376</v>
      </c>
      <c r="V19" s="199">
        <v>-0.3457446808510638</v>
      </c>
      <c r="W19" s="149"/>
      <c r="X19" s="149"/>
    </row>
    <row r="20" spans="2:24" ht="12.75">
      <c r="B20" s="242" t="s">
        <v>78</v>
      </c>
      <c r="C20" s="242"/>
      <c r="D20" s="242"/>
      <c r="E20" s="242"/>
      <c r="F20" s="242"/>
      <c r="G20" s="242"/>
      <c r="H20" s="242"/>
      <c r="I20" s="109"/>
      <c r="J20" s="121" t="s">
        <v>93</v>
      </c>
      <c r="K20" s="122"/>
      <c r="L20" s="169">
        <v>206</v>
      </c>
      <c r="M20" s="169">
        <v>260</v>
      </c>
      <c r="N20" s="114">
        <v>-0.20769230769230773</v>
      </c>
      <c r="O20" s="133">
        <v>0.15653495440729484</v>
      </c>
      <c r="P20" s="133">
        <v>0.14541387024608501</v>
      </c>
      <c r="R20" s="112" t="s">
        <v>68</v>
      </c>
      <c r="S20" s="123"/>
      <c r="T20" s="169">
        <v>408</v>
      </c>
      <c r="U20" s="169">
        <v>576</v>
      </c>
      <c r="V20" s="114">
        <v>-0.29166666666666663</v>
      </c>
      <c r="W20" s="133">
        <v>0.3100303951367781</v>
      </c>
      <c r="X20" s="133">
        <v>0.3221476510067114</v>
      </c>
    </row>
    <row r="21" spans="2:24" ht="12.75" customHeight="1">
      <c r="B21" s="234" t="s">
        <v>43</v>
      </c>
      <c r="C21" s="234"/>
      <c r="D21" s="234"/>
      <c r="E21" s="234"/>
      <c r="F21" s="234"/>
      <c r="G21" s="234"/>
      <c r="H21" s="234"/>
      <c r="I21" s="125"/>
      <c r="J21" s="110" t="s">
        <v>94</v>
      </c>
      <c r="K21" s="193" t="s">
        <v>27</v>
      </c>
      <c r="L21" s="211">
        <v>76</v>
      </c>
      <c r="M21" s="140">
        <v>69</v>
      </c>
      <c r="N21" s="194">
        <v>0.4782608695652173</v>
      </c>
      <c r="O21" s="195"/>
      <c r="P21" s="195"/>
      <c r="R21" s="111" t="s">
        <v>154</v>
      </c>
      <c r="S21" s="193" t="s">
        <v>0</v>
      </c>
      <c r="T21" s="211">
        <v>3</v>
      </c>
      <c r="U21" s="140">
        <v>3</v>
      </c>
      <c r="V21" s="194">
        <v>0</v>
      </c>
      <c r="W21" s="195"/>
      <c r="X21" s="195"/>
    </row>
    <row r="22" spans="2:24" ht="15">
      <c r="B22" s="234"/>
      <c r="C22" s="234"/>
      <c r="D22" s="234"/>
      <c r="E22" s="234"/>
      <c r="F22" s="234"/>
      <c r="G22" s="234"/>
      <c r="H22" s="234"/>
      <c r="I22" s="109"/>
      <c r="J22" s="111"/>
      <c r="K22" s="196" t="s">
        <v>29</v>
      </c>
      <c r="L22" s="197">
        <v>33</v>
      </c>
      <c r="M22" s="141">
        <v>51</v>
      </c>
      <c r="N22" s="198">
        <v>-0.47619047619047616</v>
      </c>
      <c r="O22" s="149"/>
      <c r="P22" s="149"/>
      <c r="R22" s="111"/>
      <c r="S22" s="196" t="s">
        <v>33</v>
      </c>
      <c r="T22" s="197">
        <v>2</v>
      </c>
      <c r="U22" s="141">
        <v>1</v>
      </c>
      <c r="V22" s="198"/>
      <c r="W22" s="149"/>
      <c r="X22" s="149"/>
    </row>
    <row r="23" spans="2:24" ht="15">
      <c r="B23" s="124"/>
      <c r="C23" s="124"/>
      <c r="D23" s="109"/>
      <c r="E23" s="109"/>
      <c r="F23" s="109"/>
      <c r="G23" s="109"/>
      <c r="H23" s="124"/>
      <c r="I23" s="109"/>
      <c r="J23" s="111"/>
      <c r="K23" s="196" t="s">
        <v>31</v>
      </c>
      <c r="L23" s="197">
        <v>24</v>
      </c>
      <c r="M23" s="141">
        <v>17</v>
      </c>
      <c r="N23" s="198">
        <v>2</v>
      </c>
      <c r="O23" s="149"/>
      <c r="P23" s="149"/>
      <c r="R23" s="111"/>
      <c r="S23" s="196" t="s">
        <v>31</v>
      </c>
      <c r="T23" s="202">
        <v>1</v>
      </c>
      <c r="U23" s="141">
        <v>7</v>
      </c>
      <c r="V23" s="198"/>
      <c r="W23" s="149"/>
      <c r="X23" s="149"/>
    </row>
    <row r="24" spans="2:24" ht="12.75">
      <c r="B24" s="124"/>
      <c r="C24" s="124"/>
      <c r="D24" s="109"/>
      <c r="E24" s="109"/>
      <c r="F24" s="109"/>
      <c r="G24" s="109"/>
      <c r="H24" s="124"/>
      <c r="I24" s="109"/>
      <c r="J24" s="115"/>
      <c r="K24" s="142" t="s">
        <v>102</v>
      </c>
      <c r="L24" s="110">
        <v>49</v>
      </c>
      <c r="M24" s="110">
        <v>72</v>
      </c>
      <c r="N24" s="199">
        <v>-0.3194444444444444</v>
      </c>
      <c r="O24" s="149"/>
      <c r="P24" s="149"/>
      <c r="R24" s="115"/>
      <c r="S24" s="142" t="s">
        <v>102</v>
      </c>
      <c r="T24" s="110">
        <v>2</v>
      </c>
      <c r="U24" s="110">
        <v>3</v>
      </c>
      <c r="V24" s="199"/>
      <c r="W24" s="149"/>
      <c r="X24" s="149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94</v>
      </c>
      <c r="K25" s="122"/>
      <c r="L25" s="209">
        <v>182</v>
      </c>
      <c r="M25" s="209">
        <v>209</v>
      </c>
      <c r="N25" s="114">
        <v>-0.1291866028708134</v>
      </c>
      <c r="O25" s="133">
        <v>0.13829787234042554</v>
      </c>
      <c r="P25" s="133">
        <v>0.11689038031319911</v>
      </c>
      <c r="R25" s="112" t="s">
        <v>155</v>
      </c>
      <c r="S25" s="122"/>
      <c r="T25" s="169">
        <v>8</v>
      </c>
      <c r="U25" s="169">
        <v>14</v>
      </c>
      <c r="V25" s="114">
        <v>-0.4285714285714286</v>
      </c>
      <c r="W25" s="133">
        <v>0.0060790273556231</v>
      </c>
      <c r="X25" s="133">
        <v>0.007829977628635347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91</v>
      </c>
      <c r="K26" s="193" t="s">
        <v>0</v>
      </c>
      <c r="L26" s="211">
        <v>204</v>
      </c>
      <c r="M26" s="140">
        <v>156</v>
      </c>
      <c r="N26" s="194">
        <v>0.3076923076923077</v>
      </c>
      <c r="O26" s="195"/>
      <c r="P26" s="195"/>
      <c r="R26" s="128" t="s">
        <v>51</v>
      </c>
      <c r="S26" s="193" t="s">
        <v>27</v>
      </c>
      <c r="T26" s="211">
        <v>22</v>
      </c>
      <c r="U26" s="140">
        <v>25</v>
      </c>
      <c r="V26" s="198">
        <v>0.11111111111111116</v>
      </c>
      <c r="W26" s="195"/>
      <c r="X26" s="195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196" t="s">
        <v>27</v>
      </c>
      <c r="L27" s="197">
        <v>82</v>
      </c>
      <c r="M27" s="141">
        <v>85</v>
      </c>
      <c r="N27" s="198">
        <v>-0.03529411764705881</v>
      </c>
      <c r="O27" s="149"/>
      <c r="P27" s="149"/>
      <c r="R27" s="111"/>
      <c r="S27" s="196" t="s">
        <v>0</v>
      </c>
      <c r="T27" s="197">
        <v>9</v>
      </c>
      <c r="U27" s="141">
        <v>6</v>
      </c>
      <c r="V27" s="198">
        <v>2</v>
      </c>
      <c r="W27" s="149"/>
      <c r="X27" s="149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196" t="s">
        <v>127</v>
      </c>
      <c r="L28" s="197">
        <v>56</v>
      </c>
      <c r="M28" s="141">
        <v>49</v>
      </c>
      <c r="N28" s="198">
        <v>0.1428571428571428</v>
      </c>
      <c r="O28" s="149"/>
      <c r="P28" s="149"/>
      <c r="R28" s="111"/>
      <c r="S28" s="196" t="s">
        <v>31</v>
      </c>
      <c r="T28" s="197">
        <v>4</v>
      </c>
      <c r="U28" s="141">
        <v>7</v>
      </c>
      <c r="V28" s="198"/>
      <c r="W28" s="149"/>
      <c r="X28" s="149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102</v>
      </c>
      <c r="L29" s="110">
        <v>162</v>
      </c>
      <c r="M29" s="110">
        <v>202</v>
      </c>
      <c r="N29" s="199">
        <v>-0.19801980198019797</v>
      </c>
      <c r="O29" s="149"/>
      <c r="P29" s="149"/>
      <c r="R29" s="115"/>
      <c r="S29" s="110" t="s">
        <v>102</v>
      </c>
      <c r="T29" s="110">
        <v>11</v>
      </c>
      <c r="U29" s="110">
        <v>22</v>
      </c>
      <c r="V29" s="199">
        <v>-0.5</v>
      </c>
      <c r="W29" s="149"/>
      <c r="X29" s="149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95</v>
      </c>
      <c r="K30" s="130"/>
      <c r="L30" s="169">
        <v>504</v>
      </c>
      <c r="M30" s="169">
        <v>492</v>
      </c>
      <c r="N30" s="114">
        <v>0.024390243902439046</v>
      </c>
      <c r="O30" s="133">
        <v>0.3829787234042553</v>
      </c>
      <c r="P30" s="133">
        <v>0.2751677852348993</v>
      </c>
      <c r="R30" s="112" t="s">
        <v>69</v>
      </c>
      <c r="S30" s="113"/>
      <c r="T30" s="169">
        <v>46</v>
      </c>
      <c r="U30" s="169">
        <v>60</v>
      </c>
      <c r="V30" s="114">
        <v>-0.23333333333333328</v>
      </c>
      <c r="W30" s="133">
        <v>0.034954407294832825</v>
      </c>
      <c r="X30" s="133">
        <v>0.03355704697986577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89</v>
      </c>
      <c r="K31" s="131"/>
      <c r="L31" s="169">
        <v>4</v>
      </c>
      <c r="M31" s="169">
        <v>4</v>
      </c>
      <c r="N31" s="114">
        <v>0</v>
      </c>
      <c r="O31" s="133">
        <v>0.00303951367781155</v>
      </c>
      <c r="P31" s="133">
        <v>0.0022371364653243847</v>
      </c>
      <c r="R31" s="110" t="s">
        <v>52</v>
      </c>
      <c r="S31" s="193" t="s">
        <v>0</v>
      </c>
      <c r="T31" s="211">
        <v>25</v>
      </c>
      <c r="U31" s="140">
        <v>20</v>
      </c>
      <c r="V31" s="194">
        <v>5</v>
      </c>
      <c r="W31" s="195"/>
      <c r="X31" s="195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62</v>
      </c>
      <c r="K32" s="131"/>
      <c r="L32" s="169">
        <v>0</v>
      </c>
      <c r="M32" s="169">
        <v>0</v>
      </c>
      <c r="N32" s="114"/>
      <c r="O32" s="133">
        <v>0</v>
      </c>
      <c r="P32" s="133">
        <v>0</v>
      </c>
      <c r="R32" s="111"/>
      <c r="S32" s="196" t="s">
        <v>26</v>
      </c>
      <c r="T32" s="197">
        <v>15</v>
      </c>
      <c r="U32" s="141">
        <v>25</v>
      </c>
      <c r="V32" s="198">
        <v>-0.33333333333333337</v>
      </c>
      <c r="W32" s="149"/>
      <c r="X32" s="149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35" t="s">
        <v>63</v>
      </c>
      <c r="K33" s="236"/>
      <c r="L33" s="213">
        <v>1316</v>
      </c>
      <c r="M33" s="213">
        <v>1788</v>
      </c>
      <c r="N33" s="120">
        <v>-0.2639821029082774</v>
      </c>
      <c r="O33" s="200">
        <v>1</v>
      </c>
      <c r="P33" s="200">
        <v>1</v>
      </c>
      <c r="R33" s="111"/>
      <c r="S33" s="196" t="s">
        <v>31</v>
      </c>
      <c r="T33" s="197">
        <v>13</v>
      </c>
      <c r="U33" s="141">
        <v>5</v>
      </c>
      <c r="V33" s="198">
        <v>-0.5714285714285714</v>
      </c>
      <c r="W33" s="149"/>
      <c r="X33" s="149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102</v>
      </c>
      <c r="T34" s="110">
        <v>17</v>
      </c>
      <c r="U34" s="110">
        <v>31</v>
      </c>
      <c r="V34" s="199">
        <v>-0.4516129032258065</v>
      </c>
      <c r="W34" s="149"/>
      <c r="X34" s="149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70</v>
      </c>
      <c r="S35" s="113"/>
      <c r="T35" s="169">
        <v>70</v>
      </c>
      <c r="U35" s="169">
        <v>81</v>
      </c>
      <c r="V35" s="114">
        <v>-0.13580246913580252</v>
      </c>
      <c r="W35" s="133">
        <v>0.05319148936170213</v>
      </c>
      <c r="X35" s="133">
        <v>0.04530201342281879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53</v>
      </c>
      <c r="S36" s="193" t="s">
        <v>0</v>
      </c>
      <c r="T36" s="203">
        <v>132</v>
      </c>
      <c r="U36" s="204">
        <v>111</v>
      </c>
      <c r="V36" s="194">
        <v>-0.04761904761904767</v>
      </c>
      <c r="W36" s="195"/>
      <c r="X36" s="195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196" t="s">
        <v>27</v>
      </c>
      <c r="T37" s="205">
        <v>104</v>
      </c>
      <c r="U37" s="206">
        <v>108</v>
      </c>
      <c r="V37" s="198">
        <v>-0.21568627450980393</v>
      </c>
      <c r="W37" s="149"/>
      <c r="X37" s="149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196" t="s">
        <v>29</v>
      </c>
      <c r="T38" s="205">
        <v>38</v>
      </c>
      <c r="U38" s="206">
        <v>49</v>
      </c>
      <c r="V38" s="198">
        <v>1</v>
      </c>
      <c r="W38" s="149"/>
      <c r="X38" s="149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2" t="s">
        <v>102</v>
      </c>
      <c r="T39" s="110">
        <v>121</v>
      </c>
      <c r="U39" s="110">
        <v>105</v>
      </c>
      <c r="V39" s="199">
        <v>0.15238095238095228</v>
      </c>
      <c r="W39" s="149"/>
      <c r="X39" s="149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71</v>
      </c>
      <c r="S40" s="122"/>
      <c r="T40" s="169">
        <v>395</v>
      </c>
      <c r="U40" s="169">
        <v>373</v>
      </c>
      <c r="V40" s="114">
        <v>0.05898123324396787</v>
      </c>
      <c r="W40" s="133">
        <v>0.30015197568389057</v>
      </c>
      <c r="X40" s="133">
        <v>0.2086129753914989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54</v>
      </c>
      <c r="S41" s="193" t="s">
        <v>33</v>
      </c>
      <c r="T41" s="201">
        <v>36</v>
      </c>
      <c r="U41" s="140">
        <v>82</v>
      </c>
      <c r="V41" s="194">
        <v>-0.46153846153846156</v>
      </c>
      <c r="W41" s="195"/>
      <c r="X41" s="195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196" t="s">
        <v>74</v>
      </c>
      <c r="T42" s="202">
        <v>32</v>
      </c>
      <c r="U42" s="141">
        <v>49</v>
      </c>
      <c r="V42" s="198">
        <v>-0.7692307692307692</v>
      </c>
      <c r="W42" s="149"/>
      <c r="X42" s="149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196" t="s">
        <v>133</v>
      </c>
      <c r="T43" s="202">
        <v>14</v>
      </c>
      <c r="U43" s="141">
        <v>27</v>
      </c>
      <c r="V43" s="198">
        <v>-0.5</v>
      </c>
      <c r="W43" s="149"/>
      <c r="X43" s="149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2" t="s">
        <v>102</v>
      </c>
      <c r="T44" s="110">
        <v>34</v>
      </c>
      <c r="U44" s="110">
        <v>47</v>
      </c>
      <c r="V44" s="199">
        <v>-0.276595744680851</v>
      </c>
      <c r="W44" s="149"/>
      <c r="X44" s="149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72</v>
      </c>
      <c r="S45" s="122"/>
      <c r="T45" s="169">
        <v>116</v>
      </c>
      <c r="U45" s="169">
        <v>205</v>
      </c>
      <c r="V45" s="114">
        <v>-0.4341463414634147</v>
      </c>
      <c r="W45" s="133">
        <v>0.08814589665653495</v>
      </c>
      <c r="X45" s="133">
        <v>0.11465324384787472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73</v>
      </c>
      <c r="S46" s="131"/>
      <c r="T46" s="169">
        <v>5</v>
      </c>
      <c r="U46" s="169">
        <v>10</v>
      </c>
      <c r="V46" s="114">
        <v>-0.5</v>
      </c>
      <c r="W46" s="133">
        <v>0.003799392097264438</v>
      </c>
      <c r="X46" s="133">
        <v>0.005592841163310962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35" t="s">
        <v>63</v>
      </c>
      <c r="S47" s="236"/>
      <c r="T47" s="169">
        <v>1316</v>
      </c>
      <c r="U47" s="169">
        <v>1788</v>
      </c>
      <c r="V47" s="114">
        <v>-0.2639821029082774</v>
      </c>
      <c r="W47" s="170">
        <v>0.9999999999999999</v>
      </c>
      <c r="X47" s="170">
        <v>0.9999999999999999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6"/>
      <c r="C105" s="126"/>
      <c r="D105" s="126"/>
      <c r="E105" s="126"/>
      <c r="F105" s="126"/>
      <c r="G105" s="126"/>
      <c r="H105" s="126"/>
      <c r="I105" s="109"/>
      <c r="J105" s="109"/>
      <c r="K105" s="109"/>
      <c r="L105" s="109"/>
    </row>
    <row r="106" spans="2:12" ht="12.75">
      <c r="B106" s="126"/>
      <c r="C106" s="126"/>
      <c r="D106" s="126"/>
      <c r="E106" s="126"/>
      <c r="F106" s="126"/>
      <c r="G106" s="126"/>
      <c r="H106" s="126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24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32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24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32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24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24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32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32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24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32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09"/>
      <c r="E167" s="109"/>
      <c r="F167" s="109"/>
      <c r="G167" s="109"/>
      <c r="H167" s="124"/>
      <c r="I167" s="124"/>
      <c r="J167" s="124"/>
      <c r="K167" s="124"/>
      <c r="L167" s="124"/>
    </row>
    <row r="168" spans="2:12" ht="12.75">
      <c r="B168" s="124"/>
      <c r="C168" s="124"/>
      <c r="D168" s="109"/>
      <c r="E168" s="109"/>
      <c r="F168" s="109"/>
      <c r="G168" s="109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  <row r="268" spans="2:8" ht="12.75">
      <c r="B268" s="124"/>
      <c r="C268" s="124"/>
      <c r="D268" s="124"/>
      <c r="E268" s="124"/>
      <c r="F268" s="124"/>
      <c r="G268" s="124"/>
      <c r="H268" s="124"/>
    </row>
    <row r="269" spans="2:8" ht="12.75">
      <c r="B269" s="124"/>
      <c r="C269" s="124"/>
      <c r="D269" s="124"/>
      <c r="E269" s="124"/>
      <c r="F269" s="124"/>
      <c r="G269" s="124"/>
      <c r="H269" s="124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21:H22"/>
    <mergeCell ref="J33:K33"/>
    <mergeCell ref="R47:S47"/>
    <mergeCell ref="T3:X3"/>
    <mergeCell ref="B18:C18"/>
    <mergeCell ref="B19:C19"/>
    <mergeCell ref="B20:H20"/>
    <mergeCell ref="L4:L5"/>
    <mergeCell ref="P4:P5"/>
    <mergeCell ref="B17:C17"/>
  </mergeCells>
  <conditionalFormatting sqref="H5:H16">
    <cfRule type="cellIs" priority="12" dxfId="0" operator="lessThan">
      <formula>0</formula>
    </cfRule>
  </conditionalFormatting>
  <conditionalFormatting sqref="D5:H16">
    <cfRule type="cellIs" priority="11" dxfId="3" operator="equal">
      <formula>0</formula>
    </cfRule>
  </conditionalFormatting>
  <conditionalFormatting sqref="H17:H18">
    <cfRule type="cellIs" priority="10" dxfId="0" operator="lessThan" stopIfTrue="1">
      <formula>0</formula>
    </cfRule>
  </conditionalFormatting>
  <conditionalFormatting sqref="H19">
    <cfRule type="cellIs" priority="9" dxfId="0" operator="lessThan">
      <formula>0</formula>
    </cfRule>
  </conditionalFormatting>
  <conditionalFormatting sqref="N6:N30 N32">
    <cfRule type="cellIs" priority="8" dxfId="0" operator="lessThan" stopIfTrue="1">
      <formula>0</formula>
    </cfRule>
  </conditionalFormatting>
  <conditionalFormatting sqref="N31">
    <cfRule type="cellIs" priority="7" dxfId="0" operator="lessThan" stopIfTrue="1">
      <formula>0</formula>
    </cfRule>
  </conditionalFormatting>
  <conditionalFormatting sqref="N33">
    <cfRule type="cellIs" priority="6" dxfId="0" operator="lessThan" stopIfTrue="1">
      <formula>0</formula>
    </cfRule>
  </conditionalFormatting>
  <conditionalFormatting sqref="V6:V46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0" t="s">
        <v>126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277</v>
      </c>
      <c r="C6" s="159">
        <v>387</v>
      </c>
      <c r="D6" s="159">
        <v>982</v>
      </c>
      <c r="E6" s="159">
        <v>2208</v>
      </c>
      <c r="F6" s="159">
        <v>2285</v>
      </c>
      <c r="G6" s="159">
        <v>2273</v>
      </c>
      <c r="H6" s="159">
        <v>2327</v>
      </c>
      <c r="I6" s="159">
        <v>2281</v>
      </c>
      <c r="J6" s="159">
        <v>1321</v>
      </c>
      <c r="K6" s="159">
        <v>965</v>
      </c>
      <c r="L6" s="159">
        <v>643</v>
      </c>
      <c r="M6" s="160">
        <v>498</v>
      </c>
      <c r="N6" s="3">
        <v>16447</v>
      </c>
      <c r="O6" s="82"/>
      <c r="R6" s="83"/>
    </row>
    <row r="7" spans="1:18" s="62" customFormat="1" ht="12.75">
      <c r="A7" s="159">
        <v>2019</v>
      </c>
      <c r="B7" s="159">
        <v>362</v>
      </c>
      <c r="C7" s="159">
        <v>803</v>
      </c>
      <c r="D7" s="159">
        <v>1857</v>
      </c>
      <c r="E7" s="159">
        <v>2581</v>
      </c>
      <c r="F7" s="159">
        <v>2381</v>
      </c>
      <c r="G7" s="159">
        <v>2501</v>
      </c>
      <c r="H7" s="159">
        <v>2785</v>
      </c>
      <c r="I7" s="159">
        <v>2220</v>
      </c>
      <c r="J7" s="159">
        <v>1367</v>
      </c>
      <c r="K7" s="159">
        <v>1054</v>
      </c>
      <c r="L7" s="159">
        <v>598</v>
      </c>
      <c r="M7" s="160">
        <v>662</v>
      </c>
      <c r="N7" s="3">
        <v>19171</v>
      </c>
      <c r="O7" s="82"/>
      <c r="R7" s="83"/>
    </row>
    <row r="8" spans="1:18" s="62" customFormat="1" ht="12.75">
      <c r="A8" s="159">
        <v>2020</v>
      </c>
      <c r="B8" s="159">
        <v>649</v>
      </c>
      <c r="C8" s="159">
        <v>863</v>
      </c>
      <c r="D8" s="159">
        <v>807</v>
      </c>
      <c r="E8" s="159">
        <v>811</v>
      </c>
      <c r="F8" s="159">
        <v>1953</v>
      </c>
      <c r="G8" s="159">
        <v>2303</v>
      </c>
      <c r="H8" s="159">
        <v>2338</v>
      </c>
      <c r="I8" s="159">
        <v>1964</v>
      </c>
      <c r="J8" s="159">
        <v>1552</v>
      </c>
      <c r="K8" s="159">
        <v>952</v>
      </c>
      <c r="L8" s="159">
        <v>1104</v>
      </c>
      <c r="M8" s="160">
        <v>3044</v>
      </c>
      <c r="N8" s="3">
        <v>18340</v>
      </c>
      <c r="O8" s="82"/>
      <c r="R8" s="84"/>
    </row>
    <row r="9" spans="1:15" ht="12.75">
      <c r="A9" s="9">
        <v>2021</v>
      </c>
      <c r="B9" s="9">
        <v>301</v>
      </c>
      <c r="C9" s="9">
        <v>401</v>
      </c>
      <c r="D9" s="9"/>
      <c r="E9" s="9"/>
      <c r="F9" s="9"/>
      <c r="G9" s="9"/>
      <c r="H9" s="9"/>
      <c r="I9" s="9"/>
      <c r="J9" s="9"/>
      <c r="K9" s="9"/>
      <c r="L9" s="9"/>
      <c r="M9" s="9"/>
      <c r="N9" s="9">
        <v>702</v>
      </c>
      <c r="O9" s="86"/>
    </row>
    <row r="10" spans="1:14" ht="12.75">
      <c r="A10" s="139" t="s">
        <v>125</v>
      </c>
      <c r="B10" s="97">
        <v>-0.5362095531587057</v>
      </c>
      <c r="C10" s="97">
        <v>-0.5353418308227115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217">
        <v>-0.5357142857142857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5"/>
    </row>
    <row r="12" spans="1:14" ht="24" customHeight="1">
      <c r="A12" s="232" t="s">
        <v>6</v>
      </c>
      <c r="B12" s="224" t="str">
        <f>'R_MC NEW 2021vs2020'!B12:C12</f>
        <v>FEBRUARY</v>
      </c>
      <c r="C12" s="225"/>
      <c r="D12" s="226" t="s">
        <v>34</v>
      </c>
      <c r="E12" s="228" t="s">
        <v>23</v>
      </c>
      <c r="F12" s="229"/>
      <c r="G12" s="226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3"/>
      <c r="B13" s="45">
        <f>'R_MC NEW 2021vs2020'!B13</f>
        <v>2021</v>
      </c>
      <c r="C13" s="45">
        <f>'R_MC NEW 2021vs2020'!C13</f>
        <v>2020</v>
      </c>
      <c r="D13" s="227"/>
      <c r="E13" s="45">
        <f>'R_MC NEW 2021vs2020'!E13</f>
        <v>2021</v>
      </c>
      <c r="F13" s="45">
        <f>'R_MC NEW 2021vs2020'!F13</f>
        <v>2020</v>
      </c>
      <c r="G13" s="227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2">
        <v>401</v>
      </c>
      <c r="C14" s="162">
        <v>863</v>
      </c>
      <c r="D14" s="163">
        <v>-0.5353418308227115</v>
      </c>
      <c r="E14" s="162">
        <v>702</v>
      </c>
      <c r="F14" s="164">
        <v>1512</v>
      </c>
      <c r="G14" s="163">
        <v>-0.5357142857142857</v>
      </c>
      <c r="H14" s="216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78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2"/>
      <c r="C1" s="262"/>
      <c r="D1" s="262"/>
      <c r="E1" s="262"/>
      <c r="F1" s="262"/>
      <c r="G1" s="262"/>
      <c r="H1" s="262"/>
      <c r="I1" s="70"/>
      <c r="J1" s="70"/>
      <c r="K1" s="70"/>
      <c r="L1" s="70"/>
    </row>
    <row r="2" spans="2:12" ht="14.25">
      <c r="B2" s="248" t="s">
        <v>137</v>
      </c>
      <c r="C2" s="248"/>
      <c r="D2" s="248"/>
      <c r="E2" s="248"/>
      <c r="F2" s="248"/>
      <c r="G2" s="248"/>
      <c r="H2" s="248"/>
      <c r="I2" s="261"/>
      <c r="J2" s="261"/>
      <c r="K2" s="261"/>
      <c r="L2" s="261"/>
    </row>
    <row r="3" spans="2:16" ht="24" customHeight="1">
      <c r="B3" s="249" t="s">
        <v>55</v>
      </c>
      <c r="C3" s="251" t="s">
        <v>56</v>
      </c>
      <c r="D3" s="237" t="str">
        <f>'R_MC 2021 rankings'!D3:H3</f>
        <v>January-February</v>
      </c>
      <c r="E3" s="238"/>
      <c r="F3" s="238"/>
      <c r="G3" s="238"/>
      <c r="H3" s="239"/>
      <c r="I3" s="72"/>
      <c r="J3" s="73"/>
      <c r="K3" s="73"/>
      <c r="L3" s="74"/>
      <c r="M3" s="75"/>
      <c r="N3" s="75"/>
      <c r="O3" s="75"/>
      <c r="P3" s="75"/>
    </row>
    <row r="4" spans="2:16" ht="12.75">
      <c r="B4" s="250"/>
      <c r="C4" s="252"/>
      <c r="D4" s="104">
        <v>2021</v>
      </c>
      <c r="E4" s="105" t="s">
        <v>58</v>
      </c>
      <c r="F4" s="106">
        <v>2020</v>
      </c>
      <c r="G4" s="105" t="s">
        <v>58</v>
      </c>
      <c r="H4" s="107" t="s">
        <v>59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1">
        <v>1</v>
      </c>
      <c r="C5" s="172" t="s">
        <v>46</v>
      </c>
      <c r="D5" s="173">
        <v>191</v>
      </c>
      <c r="E5" s="174">
        <v>0.2720797720797721</v>
      </c>
      <c r="F5" s="173">
        <v>540</v>
      </c>
      <c r="G5" s="175">
        <v>0.35714285714285715</v>
      </c>
      <c r="H5" s="165">
        <v>-0.6462962962962964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76">
        <v>2</v>
      </c>
      <c r="C6" s="177" t="s">
        <v>28</v>
      </c>
      <c r="D6" s="178">
        <v>66</v>
      </c>
      <c r="E6" s="179">
        <v>0.09401709401709402</v>
      </c>
      <c r="F6" s="178">
        <v>237</v>
      </c>
      <c r="G6" s="180">
        <v>0.15674603174603174</v>
      </c>
      <c r="H6" s="166">
        <v>-0.7215189873417722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76">
        <v>3</v>
      </c>
      <c r="C7" s="177" t="s">
        <v>75</v>
      </c>
      <c r="D7" s="178">
        <v>55</v>
      </c>
      <c r="E7" s="179">
        <v>0.07834757834757834</v>
      </c>
      <c r="F7" s="178">
        <v>147</v>
      </c>
      <c r="G7" s="180">
        <v>0.09722222222222222</v>
      </c>
      <c r="H7" s="166">
        <v>-0.6258503401360545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76">
        <v>4</v>
      </c>
      <c r="C8" s="177" t="s">
        <v>30</v>
      </c>
      <c r="D8" s="178">
        <v>45</v>
      </c>
      <c r="E8" s="179">
        <v>0.0641025641025641</v>
      </c>
      <c r="F8" s="178">
        <v>92</v>
      </c>
      <c r="G8" s="180">
        <v>0.06084656084656084</v>
      </c>
      <c r="H8" s="166">
        <v>-0.5108695652173914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76">
        <v>5</v>
      </c>
      <c r="C9" s="177" t="s">
        <v>134</v>
      </c>
      <c r="D9" s="178">
        <v>31</v>
      </c>
      <c r="E9" s="179">
        <v>0.04415954415954416</v>
      </c>
      <c r="F9" s="178">
        <v>3</v>
      </c>
      <c r="G9" s="212">
        <v>0.001984126984126984</v>
      </c>
      <c r="H9" s="166">
        <v>9.333333333333334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76">
        <v>6</v>
      </c>
      <c r="C10" s="177" t="s">
        <v>98</v>
      </c>
      <c r="D10" s="178">
        <v>30</v>
      </c>
      <c r="E10" s="179">
        <v>0.042735042735042736</v>
      </c>
      <c r="F10" s="178">
        <v>46</v>
      </c>
      <c r="G10" s="212">
        <v>0.03042328042328042</v>
      </c>
      <c r="H10" s="166">
        <v>-0.34782608695652173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76">
        <v>7</v>
      </c>
      <c r="C11" s="177" t="s">
        <v>97</v>
      </c>
      <c r="D11" s="178">
        <v>21</v>
      </c>
      <c r="E11" s="179">
        <v>0.029914529914529916</v>
      </c>
      <c r="F11" s="178">
        <v>16</v>
      </c>
      <c r="G11" s="180">
        <v>0.010582010582010581</v>
      </c>
      <c r="H11" s="166">
        <v>0.3125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76">
        <v>8</v>
      </c>
      <c r="C12" s="177" t="s">
        <v>156</v>
      </c>
      <c r="D12" s="178">
        <v>20</v>
      </c>
      <c r="E12" s="179">
        <v>0.02849002849002849</v>
      </c>
      <c r="F12" s="178">
        <v>0</v>
      </c>
      <c r="G12" s="180">
        <v>0</v>
      </c>
      <c r="H12" s="166"/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76">
        <v>9</v>
      </c>
      <c r="C13" s="177" t="s">
        <v>136</v>
      </c>
      <c r="D13" s="178">
        <v>19</v>
      </c>
      <c r="E13" s="179">
        <v>0.027065527065527065</v>
      </c>
      <c r="F13" s="178">
        <v>5</v>
      </c>
      <c r="G13" s="180">
        <v>0.0033068783068783067</v>
      </c>
      <c r="H13" s="166">
        <v>2.8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1"/>
      <c r="C14" s="182" t="s">
        <v>135</v>
      </c>
      <c r="D14" s="183">
        <v>19</v>
      </c>
      <c r="E14" s="184">
        <v>0.027065527065527065</v>
      </c>
      <c r="F14" s="183">
        <v>22</v>
      </c>
      <c r="G14" s="185">
        <v>0.01455026455026455</v>
      </c>
      <c r="H14" s="186">
        <v>-0.13636363636363635</v>
      </c>
      <c r="I14" s="75"/>
      <c r="J14" s="78"/>
      <c r="K14" s="78"/>
      <c r="L14" s="78"/>
      <c r="N14" s="75"/>
      <c r="O14" s="75"/>
      <c r="P14" s="75"/>
    </row>
    <row r="15" spans="2:16" ht="12.75">
      <c r="B15" s="246" t="s">
        <v>99</v>
      </c>
      <c r="C15" s="247"/>
      <c r="D15" s="210">
        <v>497</v>
      </c>
      <c r="E15" s="117">
        <v>0.707977207977208</v>
      </c>
      <c r="F15" s="118">
        <v>1108</v>
      </c>
      <c r="G15" s="117">
        <v>0.7328042328042327</v>
      </c>
      <c r="H15" s="119">
        <v>-0.5514440433212997</v>
      </c>
      <c r="I15" s="76"/>
      <c r="J15" s="76"/>
      <c r="K15" s="76"/>
      <c r="N15" s="75"/>
      <c r="O15" s="75"/>
      <c r="P15" s="75"/>
    </row>
    <row r="16" spans="2:11" ht="12.75" customHeight="1">
      <c r="B16" s="246" t="s">
        <v>100</v>
      </c>
      <c r="C16" s="247"/>
      <c r="D16" s="118">
        <v>205</v>
      </c>
      <c r="E16" s="117">
        <v>0.292022792022792</v>
      </c>
      <c r="F16" s="118">
        <v>404</v>
      </c>
      <c r="G16" s="117">
        <v>0.2671957671957672</v>
      </c>
      <c r="H16" s="120">
        <v>-0.49257425742574257</v>
      </c>
      <c r="I16" s="76"/>
      <c r="J16" s="76"/>
      <c r="K16" s="76"/>
    </row>
    <row r="17" spans="2:11" ht="12.75">
      <c r="B17" s="246" t="s">
        <v>101</v>
      </c>
      <c r="C17" s="247"/>
      <c r="D17" s="154">
        <v>702</v>
      </c>
      <c r="E17" s="167">
        <v>1.0000000000000002</v>
      </c>
      <c r="F17" s="154">
        <v>1512</v>
      </c>
      <c r="G17" s="168">
        <v>0.9999999999999998</v>
      </c>
      <c r="H17" s="153">
        <v>-0.5362095531587057</v>
      </c>
      <c r="I17" s="76"/>
      <c r="J17" s="76"/>
      <c r="K17" s="76"/>
    </row>
    <row r="18" spans="2:11" ht="12.75">
      <c r="B18" s="242" t="s">
        <v>78</v>
      </c>
      <c r="C18" s="242"/>
      <c r="D18" s="242"/>
      <c r="E18" s="242"/>
      <c r="F18" s="242"/>
      <c r="G18" s="242"/>
      <c r="H18" s="242"/>
      <c r="I18" s="76"/>
      <c r="J18" s="76"/>
      <c r="K18" s="76"/>
    </row>
    <row r="19" spans="2:11" ht="12.75">
      <c r="B19" s="234" t="s">
        <v>43</v>
      </c>
      <c r="C19" s="234"/>
      <c r="D19" s="234"/>
      <c r="E19" s="234"/>
      <c r="F19" s="234"/>
      <c r="G19" s="234"/>
      <c r="H19" s="234"/>
      <c r="I19" s="76"/>
      <c r="J19" s="76"/>
      <c r="K19" s="76"/>
    </row>
    <row r="20" spans="2:11" ht="12.75">
      <c r="B20" s="234"/>
      <c r="C20" s="234"/>
      <c r="D20" s="234"/>
      <c r="E20" s="234"/>
      <c r="F20" s="234"/>
      <c r="G20" s="234"/>
      <c r="H20" s="234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  <mergeCell ref="B16:C16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0" t="s">
        <v>138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T1" s="220" t="s">
        <v>139</v>
      </c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2741</v>
      </c>
      <c r="C3" s="3">
        <v>3345</v>
      </c>
      <c r="D3" s="3"/>
      <c r="E3" s="3"/>
      <c r="F3" s="3"/>
      <c r="G3" s="3"/>
      <c r="H3" s="3"/>
      <c r="I3" s="3"/>
      <c r="J3" s="3"/>
      <c r="K3" s="3"/>
      <c r="L3" s="3"/>
      <c r="M3" s="3"/>
      <c r="N3" s="3">
        <v>6086</v>
      </c>
      <c r="O3" s="97">
        <v>0.8639977285633162</v>
      </c>
      <c r="T3" s="43" t="s">
        <v>4</v>
      </c>
      <c r="U3" s="3">
        <v>3827</v>
      </c>
      <c r="V3" s="3">
        <v>4509</v>
      </c>
      <c r="W3" s="3">
        <v>3775</v>
      </c>
      <c r="X3" s="3">
        <v>4303</v>
      </c>
      <c r="Y3" s="3">
        <v>8171</v>
      </c>
      <c r="Z3" s="3">
        <v>8253</v>
      </c>
      <c r="AA3" s="3">
        <v>7790</v>
      </c>
      <c r="AB3" s="3">
        <v>5859</v>
      </c>
      <c r="AC3" s="3">
        <v>4771</v>
      </c>
      <c r="AD3" s="3">
        <v>3406</v>
      </c>
      <c r="AE3" s="3">
        <v>2402</v>
      </c>
      <c r="AF3" s="3">
        <v>3088</v>
      </c>
      <c r="AG3" s="3">
        <v>60154</v>
      </c>
    </row>
    <row r="4" spans="1:33" s="5" customFormat="1" ht="15.75" customHeight="1">
      <c r="A4" s="19" t="s">
        <v>3</v>
      </c>
      <c r="B4" s="3">
        <v>490</v>
      </c>
      <c r="C4" s="3">
        <v>468</v>
      </c>
      <c r="D4" s="3"/>
      <c r="E4" s="3"/>
      <c r="F4" s="3"/>
      <c r="G4" s="3"/>
      <c r="H4" s="3"/>
      <c r="I4" s="3"/>
      <c r="J4" s="3"/>
      <c r="K4" s="3"/>
      <c r="L4" s="3"/>
      <c r="M4" s="3"/>
      <c r="N4" s="3">
        <v>958</v>
      </c>
      <c r="O4" s="97">
        <v>0.1360022714366837</v>
      </c>
      <c r="T4" s="68" t="s">
        <v>3</v>
      </c>
      <c r="U4" s="3">
        <v>529</v>
      </c>
      <c r="V4" s="3">
        <v>567</v>
      </c>
      <c r="W4" s="3">
        <v>442</v>
      </c>
      <c r="X4" s="3">
        <v>416</v>
      </c>
      <c r="Y4" s="3">
        <v>1065</v>
      </c>
      <c r="Z4" s="3">
        <v>1204</v>
      </c>
      <c r="AA4" s="3">
        <v>1313</v>
      </c>
      <c r="AB4" s="3">
        <v>1182</v>
      </c>
      <c r="AC4" s="3">
        <v>953</v>
      </c>
      <c r="AD4" s="3">
        <v>671</v>
      </c>
      <c r="AE4" s="3">
        <v>468</v>
      </c>
      <c r="AF4" s="3">
        <v>512</v>
      </c>
      <c r="AG4" s="3">
        <v>9322</v>
      </c>
    </row>
    <row r="5" spans="1:33" s="5" customFormat="1" ht="12.75">
      <c r="A5" s="30" t="s">
        <v>118</v>
      </c>
      <c r="B5" s="9">
        <v>3231</v>
      </c>
      <c r="C5" s="9">
        <v>3813</v>
      </c>
      <c r="D5" s="9"/>
      <c r="E5" s="9"/>
      <c r="F5" s="9"/>
      <c r="G5" s="9"/>
      <c r="H5" s="9"/>
      <c r="I5" s="9"/>
      <c r="J5" s="9"/>
      <c r="K5" s="9"/>
      <c r="L5" s="9"/>
      <c r="M5" s="9"/>
      <c r="N5" s="9">
        <v>7044</v>
      </c>
      <c r="O5" s="97">
        <v>1</v>
      </c>
      <c r="T5" s="48" t="s">
        <v>80</v>
      </c>
      <c r="U5" s="3">
        <v>4356</v>
      </c>
      <c r="V5" s="3">
        <v>5076</v>
      </c>
      <c r="W5" s="3">
        <v>4217</v>
      </c>
      <c r="X5" s="3">
        <v>4719</v>
      </c>
      <c r="Y5" s="3">
        <v>9236</v>
      </c>
      <c r="Z5" s="3">
        <v>9457</v>
      </c>
      <c r="AA5" s="3">
        <v>9103</v>
      </c>
      <c r="AB5" s="3">
        <v>7041</v>
      </c>
      <c r="AC5" s="3">
        <v>5724</v>
      </c>
      <c r="AD5" s="3">
        <v>4077</v>
      </c>
      <c r="AE5" s="3">
        <v>2870</v>
      </c>
      <c r="AF5" s="3">
        <v>3600</v>
      </c>
      <c r="AG5" s="3">
        <v>69476</v>
      </c>
    </row>
    <row r="6" spans="1:33" s="5" customFormat="1" ht="15.75" customHeight="1">
      <c r="A6" s="69" t="s">
        <v>119</v>
      </c>
      <c r="B6" s="207">
        <v>-0.10250000000000004</v>
      </c>
      <c r="C6" s="207">
        <v>-0.9451177384996258</v>
      </c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121</v>
      </c>
      <c r="B7" s="208">
        <v>-0.25826446280991733</v>
      </c>
      <c r="C7" s="208">
        <v>-0.24881796690307334</v>
      </c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>
        <v>-0.2531806615776081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2" t="s">
        <v>6</v>
      </c>
      <c r="B9" s="224" t="str">
        <f>'R_MP NEW 2021vs2020'!B12:C12</f>
        <v>FEBRUARY</v>
      </c>
      <c r="C9" s="225"/>
      <c r="D9" s="226" t="s">
        <v>34</v>
      </c>
      <c r="E9" s="228" t="s">
        <v>23</v>
      </c>
      <c r="F9" s="229"/>
      <c r="G9" s="226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3"/>
      <c r="B10" s="45">
        <f>'R_MP NEW 2021vs2020'!B13</f>
        <v>2021</v>
      </c>
      <c r="C10" s="45">
        <f>'R_MP NEW 2021vs2020'!C13</f>
        <v>2020</v>
      </c>
      <c r="D10" s="227"/>
      <c r="E10" s="45">
        <f>'R_MP NEW 2021vs2020'!E13</f>
        <v>2021</v>
      </c>
      <c r="F10" s="45">
        <f>'R_MP NEW 2021vs2020'!F13</f>
        <v>2020</v>
      </c>
      <c r="G10" s="227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87">
        <v>3345</v>
      </c>
      <c r="C11" s="187">
        <v>4509</v>
      </c>
      <c r="D11" s="188">
        <v>-0.2581503659347971</v>
      </c>
      <c r="E11" s="187">
        <v>6086</v>
      </c>
      <c r="F11" s="189">
        <v>8336</v>
      </c>
      <c r="G11" s="188">
        <v>-0.2699136276391555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87">
        <v>468</v>
      </c>
      <c r="C12" s="187">
        <v>567</v>
      </c>
      <c r="D12" s="188">
        <v>-0.17460317460317465</v>
      </c>
      <c r="E12" s="187">
        <v>958</v>
      </c>
      <c r="F12" s="189">
        <v>1096</v>
      </c>
      <c r="G12" s="188">
        <v>-0.12591240875912413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87">
        <v>3813</v>
      </c>
      <c r="C13" s="187">
        <v>5076</v>
      </c>
      <c r="D13" s="188">
        <v>-0.24881796690307334</v>
      </c>
      <c r="E13" s="187">
        <v>7044</v>
      </c>
      <c r="F13" s="187">
        <v>9432</v>
      </c>
      <c r="G13" s="188">
        <v>-0.2531806615776081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3"/>
      <c r="D14" s="143"/>
      <c r="E14" s="14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78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3" t="s">
        <v>147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12"/>
    </row>
    <row r="3" spans="1:15" ht="21" customHeight="1">
      <c r="A3" s="278" t="s">
        <v>4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82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83</v>
      </c>
      <c r="B6" s="136">
        <v>698</v>
      </c>
      <c r="C6" s="136">
        <v>1090</v>
      </c>
      <c r="D6" s="136">
        <v>1350</v>
      </c>
      <c r="E6" s="136">
        <v>1613</v>
      </c>
      <c r="F6" s="136">
        <v>2729</v>
      </c>
      <c r="G6" s="136">
        <v>2949</v>
      </c>
      <c r="H6" s="136">
        <v>3027</v>
      </c>
      <c r="I6" s="136">
        <v>2057</v>
      </c>
      <c r="J6" s="136">
        <v>1528</v>
      </c>
      <c r="K6" s="136">
        <v>1113</v>
      </c>
      <c r="L6" s="136">
        <v>999</v>
      </c>
      <c r="M6" s="136">
        <v>2662</v>
      </c>
      <c r="N6" s="136">
        <v>21815</v>
      </c>
      <c r="O6" s="14"/>
      <c r="R6" s="35"/>
    </row>
    <row r="7" spans="1:18" s="5" customFormat="1" ht="13.5" customHeight="1">
      <c r="A7" s="64" t="s">
        <v>84</v>
      </c>
      <c r="B7" s="136">
        <v>3827</v>
      </c>
      <c r="C7" s="136">
        <v>4509</v>
      </c>
      <c r="D7" s="136">
        <v>3775</v>
      </c>
      <c r="E7" s="136">
        <v>4303</v>
      </c>
      <c r="F7" s="136">
        <v>8171</v>
      </c>
      <c r="G7" s="136">
        <v>8253</v>
      </c>
      <c r="H7" s="136">
        <v>7790</v>
      </c>
      <c r="I7" s="136">
        <v>5859</v>
      </c>
      <c r="J7" s="136">
        <v>4771</v>
      </c>
      <c r="K7" s="136">
        <v>3406</v>
      </c>
      <c r="L7" s="136">
        <v>2402</v>
      </c>
      <c r="M7" s="136">
        <v>3088</v>
      </c>
      <c r="N7" s="136">
        <v>60154</v>
      </c>
      <c r="O7" s="14"/>
      <c r="R7" s="35"/>
    </row>
    <row r="8" spans="1:18" s="5" customFormat="1" ht="13.5" customHeight="1">
      <c r="A8" s="40" t="s">
        <v>85</v>
      </c>
      <c r="B8" s="190">
        <v>4525</v>
      </c>
      <c r="C8" s="190">
        <v>5599</v>
      </c>
      <c r="D8" s="190">
        <v>5125</v>
      </c>
      <c r="E8" s="190">
        <v>5916</v>
      </c>
      <c r="F8" s="190">
        <v>10900</v>
      </c>
      <c r="G8" s="190">
        <v>11202</v>
      </c>
      <c r="H8" s="190">
        <v>10817</v>
      </c>
      <c r="I8" s="190">
        <v>7916</v>
      </c>
      <c r="J8" s="190">
        <v>6299</v>
      </c>
      <c r="K8" s="190">
        <v>4519</v>
      </c>
      <c r="L8" s="190">
        <v>3401</v>
      </c>
      <c r="M8" s="190">
        <v>5750</v>
      </c>
      <c r="N8" s="190">
        <v>81969</v>
      </c>
      <c r="O8" s="14"/>
      <c r="R8" s="35"/>
    </row>
    <row r="9" spans="1:18" ht="13.5" customHeight="1">
      <c r="A9" s="64" t="s">
        <v>140</v>
      </c>
      <c r="B9" s="269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1"/>
      <c r="O9" s="14"/>
      <c r="R9" s="33"/>
    </row>
    <row r="10" spans="1:18" ht="12.75">
      <c r="A10" s="136" t="s">
        <v>141</v>
      </c>
      <c r="B10" s="65">
        <v>410</v>
      </c>
      <c r="C10" s="65">
        <v>906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>
        <v>1316</v>
      </c>
      <c r="O10" s="14"/>
      <c r="R10" s="33"/>
    </row>
    <row r="11" spans="1:18" s="17" customFormat="1" ht="12.75">
      <c r="A11" s="64" t="s">
        <v>142</v>
      </c>
      <c r="B11" s="136">
        <v>2741</v>
      </c>
      <c r="C11" s="136">
        <v>3345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>
        <v>6086</v>
      </c>
      <c r="O11" s="16"/>
      <c r="R11" s="33"/>
    </row>
    <row r="12" spans="1:18" s="5" customFormat="1" ht="12.75">
      <c r="A12" s="40" t="s">
        <v>143</v>
      </c>
      <c r="B12" s="41">
        <v>3151</v>
      </c>
      <c r="C12" s="41">
        <v>4251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>
        <v>7402</v>
      </c>
      <c r="O12" s="34"/>
      <c r="R12" s="35"/>
    </row>
    <row r="13" spans="1:18" ht="12.75">
      <c r="A13" s="42" t="s">
        <v>18</v>
      </c>
      <c r="B13" s="150">
        <v>-0.303646408839779</v>
      </c>
      <c r="C13" s="150">
        <v>-0.2407572780853724</v>
      </c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>
        <v>-0.26886606084551556</v>
      </c>
      <c r="P13" s="29"/>
      <c r="R13" s="33"/>
    </row>
    <row r="14" spans="1:18" ht="12.75">
      <c r="A14" s="42" t="s">
        <v>19</v>
      </c>
      <c r="B14" s="150">
        <v>-0.4126074498567335</v>
      </c>
      <c r="C14" s="150">
        <v>-0.1688073394495413</v>
      </c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>
        <v>-0.2639821029082774</v>
      </c>
      <c r="R14" s="33"/>
    </row>
    <row r="15" spans="1:18" ht="12.75">
      <c r="A15" s="42" t="s">
        <v>20</v>
      </c>
      <c r="B15" s="150">
        <v>-0.28377319048863336</v>
      </c>
      <c r="C15" s="150">
        <v>-0.2581503659347971</v>
      </c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>
        <v>-0.2699136276391555</v>
      </c>
      <c r="R15" s="33"/>
    </row>
    <row r="16" spans="1:18" ht="12.75">
      <c r="A16" s="42" t="s">
        <v>21</v>
      </c>
      <c r="B16" s="150">
        <v>0.13011742304030466</v>
      </c>
      <c r="C16" s="150">
        <v>0.21312632321806635</v>
      </c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>
        <v>0.17778978654417724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8" t="s">
        <v>3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82</v>
      </c>
      <c r="B20" s="275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7"/>
      <c r="O20" s="14"/>
      <c r="R20" s="33"/>
    </row>
    <row r="21" spans="1:18" ht="12.75">
      <c r="A21" s="136" t="s">
        <v>86</v>
      </c>
      <c r="B21" s="191">
        <v>649</v>
      </c>
      <c r="C21" s="191">
        <v>863</v>
      </c>
      <c r="D21" s="191">
        <v>807</v>
      </c>
      <c r="E21" s="191">
        <v>811</v>
      </c>
      <c r="F21" s="191">
        <v>1953</v>
      </c>
      <c r="G21" s="191">
        <v>2303</v>
      </c>
      <c r="H21" s="191">
        <v>2338</v>
      </c>
      <c r="I21" s="191">
        <v>1964</v>
      </c>
      <c r="J21" s="191">
        <v>1552</v>
      </c>
      <c r="K21" s="191">
        <v>952</v>
      </c>
      <c r="L21" s="191">
        <v>1104</v>
      </c>
      <c r="M21" s="191">
        <v>3044</v>
      </c>
      <c r="N21" s="136">
        <v>18340</v>
      </c>
      <c r="O21" s="14"/>
      <c r="R21" s="33"/>
    </row>
    <row r="22" spans="1:18" ht="12.75">
      <c r="A22" s="64" t="s">
        <v>87</v>
      </c>
      <c r="B22" s="136">
        <v>529</v>
      </c>
      <c r="C22" s="136">
        <v>567</v>
      </c>
      <c r="D22" s="136">
        <v>442</v>
      </c>
      <c r="E22" s="136">
        <v>416</v>
      </c>
      <c r="F22" s="136">
        <v>1065</v>
      </c>
      <c r="G22" s="136">
        <v>1204</v>
      </c>
      <c r="H22" s="136">
        <v>1313</v>
      </c>
      <c r="I22" s="136">
        <v>1182</v>
      </c>
      <c r="J22" s="136">
        <v>953</v>
      </c>
      <c r="K22" s="136">
        <v>671</v>
      </c>
      <c r="L22" s="136">
        <v>468</v>
      </c>
      <c r="M22" s="136">
        <v>512</v>
      </c>
      <c r="N22" s="136">
        <v>9322</v>
      </c>
      <c r="O22" s="14"/>
      <c r="R22" s="33"/>
    </row>
    <row r="23" spans="1:18" ht="12.75">
      <c r="A23" s="40" t="s">
        <v>88</v>
      </c>
      <c r="B23" s="190">
        <v>1178</v>
      </c>
      <c r="C23" s="190">
        <v>1430</v>
      </c>
      <c r="D23" s="190">
        <v>1249</v>
      </c>
      <c r="E23" s="190">
        <v>1227</v>
      </c>
      <c r="F23" s="190">
        <v>3018</v>
      </c>
      <c r="G23" s="190">
        <v>3507</v>
      </c>
      <c r="H23" s="190">
        <v>3651</v>
      </c>
      <c r="I23" s="190">
        <v>3146</v>
      </c>
      <c r="J23" s="190">
        <v>2505</v>
      </c>
      <c r="K23" s="190">
        <v>1623</v>
      </c>
      <c r="L23" s="190">
        <v>1572</v>
      </c>
      <c r="M23" s="190">
        <v>3556</v>
      </c>
      <c r="N23" s="190">
        <v>27662</v>
      </c>
      <c r="O23" s="14"/>
      <c r="R23" s="33"/>
    </row>
    <row r="24" spans="1:18" ht="12.75">
      <c r="A24" s="64" t="s">
        <v>140</v>
      </c>
      <c r="B24" s="269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1"/>
      <c r="O24" s="14"/>
      <c r="R24" s="33"/>
    </row>
    <row r="25" spans="1:18" ht="12.75">
      <c r="A25" s="136" t="s">
        <v>144</v>
      </c>
      <c r="B25" s="65">
        <v>301</v>
      </c>
      <c r="C25" s="65">
        <v>401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>
        <v>702</v>
      </c>
      <c r="O25" s="14"/>
      <c r="R25" s="33"/>
    </row>
    <row r="26" spans="1:18" s="17" customFormat="1" ht="12.75">
      <c r="A26" s="64" t="s">
        <v>145</v>
      </c>
      <c r="B26" s="136">
        <v>490</v>
      </c>
      <c r="C26" s="136">
        <v>468</v>
      </c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>
        <v>958</v>
      </c>
      <c r="O26" s="16"/>
      <c r="R26" s="33"/>
    </row>
    <row r="27" spans="1:15" s="5" customFormat="1" ht="12.75">
      <c r="A27" s="40" t="s">
        <v>146</v>
      </c>
      <c r="B27" s="41">
        <v>791</v>
      </c>
      <c r="C27" s="41">
        <v>869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>
        <v>1660</v>
      </c>
      <c r="O27" s="34"/>
    </row>
    <row r="28" spans="1:15" s="5" customFormat="1" ht="12.75">
      <c r="A28" s="42" t="s">
        <v>18</v>
      </c>
      <c r="B28" s="150">
        <v>-0.3285229202037352</v>
      </c>
      <c r="C28" s="150">
        <v>-0.39230769230769236</v>
      </c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>
        <v>-0.36349693251533743</v>
      </c>
      <c r="O28" s="34"/>
    </row>
    <row r="29" spans="1:15" s="5" customFormat="1" ht="12.75">
      <c r="A29" s="42" t="s">
        <v>19</v>
      </c>
      <c r="B29" s="150">
        <v>-0.5362095531587057</v>
      </c>
      <c r="C29" s="150">
        <v>-0.5353418308227115</v>
      </c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>
        <v>-0.5357142857142857</v>
      </c>
      <c r="O29" s="34"/>
    </row>
    <row r="30" spans="1:15" s="5" customFormat="1" ht="12.75">
      <c r="A30" s="42" t="s">
        <v>20</v>
      </c>
      <c r="B30" s="150">
        <v>-0.07372400756143671</v>
      </c>
      <c r="C30" s="150">
        <v>-0.17460317460317465</v>
      </c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>
        <v>-0.12591240875912413</v>
      </c>
      <c r="O30" s="34"/>
    </row>
    <row r="31" spans="1:14" ht="12.75">
      <c r="A31" s="42" t="s">
        <v>22</v>
      </c>
      <c r="B31" s="150">
        <v>0.3805309734513274</v>
      </c>
      <c r="C31" s="150">
        <v>0.4614499424626007</v>
      </c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>
        <v>0.42289156626506025</v>
      </c>
    </row>
    <row r="34" spans="1:7" ht="30.75" customHeight="1">
      <c r="A34" s="232" t="s">
        <v>4</v>
      </c>
      <c r="B34" s="267" t="str">
        <f>'R_PTW USED 2021vs2020'!B9:C9</f>
        <v>FEBRUARY</v>
      </c>
      <c r="C34" s="268"/>
      <c r="D34" s="265" t="s">
        <v>34</v>
      </c>
      <c r="E34" s="263" t="s">
        <v>23</v>
      </c>
      <c r="F34" s="264"/>
      <c r="G34" s="265" t="s">
        <v>34</v>
      </c>
    </row>
    <row r="35" spans="1:7" ht="15.75" customHeight="1">
      <c r="A35" s="233"/>
      <c r="B35" s="45">
        <v>2021</v>
      </c>
      <c r="C35" s="45">
        <v>2020</v>
      </c>
      <c r="D35" s="266"/>
      <c r="E35" s="45">
        <v>2021</v>
      </c>
      <c r="F35" s="45">
        <v>2020</v>
      </c>
      <c r="G35" s="266"/>
    </row>
    <row r="36" spans="1:7" ht="15.75" customHeight="1">
      <c r="A36" s="67" t="s">
        <v>40</v>
      </c>
      <c r="B36" s="192">
        <v>906</v>
      </c>
      <c r="C36" s="192">
        <v>1090</v>
      </c>
      <c r="D36" s="188">
        <v>-0.1688073394495413</v>
      </c>
      <c r="E36" s="192">
        <v>1316</v>
      </c>
      <c r="F36" s="192">
        <v>1788</v>
      </c>
      <c r="G36" s="188">
        <v>-0.2639821029082774</v>
      </c>
    </row>
    <row r="37" spans="1:7" ht="15.75" customHeight="1">
      <c r="A37" s="67" t="s">
        <v>41</v>
      </c>
      <c r="B37" s="192">
        <v>3345</v>
      </c>
      <c r="C37" s="192">
        <v>4509</v>
      </c>
      <c r="D37" s="188">
        <v>-0.2581503659347971</v>
      </c>
      <c r="E37" s="192">
        <v>6086</v>
      </c>
      <c r="F37" s="192">
        <v>8336</v>
      </c>
      <c r="G37" s="188">
        <v>-0.2699136276391555</v>
      </c>
    </row>
    <row r="38" spans="1:7" ht="15.75" customHeight="1">
      <c r="A38" s="95" t="s">
        <v>5</v>
      </c>
      <c r="B38" s="192">
        <v>4251</v>
      </c>
      <c r="C38" s="192">
        <v>5599</v>
      </c>
      <c r="D38" s="188">
        <v>-0.2407572780853724</v>
      </c>
      <c r="E38" s="192">
        <v>7402</v>
      </c>
      <c r="F38" s="192">
        <v>10124</v>
      </c>
      <c r="G38" s="188">
        <v>-0.26886606084551556</v>
      </c>
    </row>
    <row r="39" ht="15.75" customHeight="1"/>
    <row r="40" ht="15.75" customHeight="1"/>
    <row r="41" spans="1:7" ht="32.25" customHeight="1">
      <c r="A41" s="232" t="s">
        <v>3</v>
      </c>
      <c r="B41" s="267" t="str">
        <f>B34</f>
        <v>FEBRUARY</v>
      </c>
      <c r="C41" s="268"/>
      <c r="D41" s="265" t="s">
        <v>34</v>
      </c>
      <c r="E41" s="263" t="s">
        <v>23</v>
      </c>
      <c r="F41" s="264"/>
      <c r="G41" s="265" t="s">
        <v>34</v>
      </c>
    </row>
    <row r="42" spans="1:7" ht="15.75" customHeight="1">
      <c r="A42" s="233"/>
      <c r="B42" s="45">
        <v>2021</v>
      </c>
      <c r="C42" s="45">
        <v>2020</v>
      </c>
      <c r="D42" s="266"/>
      <c r="E42" s="45">
        <v>2021</v>
      </c>
      <c r="F42" s="45">
        <v>2020</v>
      </c>
      <c r="G42" s="266"/>
    </row>
    <row r="43" spans="1:7" ht="15.75" customHeight="1">
      <c r="A43" s="67" t="s">
        <v>40</v>
      </c>
      <c r="B43" s="192">
        <v>401</v>
      </c>
      <c r="C43" s="192">
        <v>863</v>
      </c>
      <c r="D43" s="188">
        <v>-0.5353418308227115</v>
      </c>
      <c r="E43" s="192">
        <v>702</v>
      </c>
      <c r="F43" s="192">
        <v>1512</v>
      </c>
      <c r="G43" s="188">
        <v>-0.5357142857142857</v>
      </c>
    </row>
    <row r="44" spans="1:7" ht="15.75" customHeight="1">
      <c r="A44" s="67" t="s">
        <v>41</v>
      </c>
      <c r="B44" s="192">
        <v>468</v>
      </c>
      <c r="C44" s="192">
        <v>567</v>
      </c>
      <c r="D44" s="188">
        <v>-0.17460317460317465</v>
      </c>
      <c r="E44" s="192">
        <v>958</v>
      </c>
      <c r="F44" s="192">
        <v>1096</v>
      </c>
      <c r="G44" s="188">
        <v>-0.12591240875912413</v>
      </c>
    </row>
    <row r="45" spans="1:7" ht="15.75" customHeight="1">
      <c r="A45" s="95" t="s">
        <v>5</v>
      </c>
      <c r="B45" s="192">
        <v>869</v>
      </c>
      <c r="C45" s="192">
        <v>1430</v>
      </c>
      <c r="D45" s="188">
        <v>-0.39230769230769236</v>
      </c>
      <c r="E45" s="192">
        <v>1660</v>
      </c>
      <c r="F45" s="192">
        <v>2608</v>
      </c>
      <c r="G45" s="188">
        <v>-0.36349693251533743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78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2" t="s">
        <v>44</v>
      </c>
      <c r="B52" s="272"/>
      <c r="C52" s="272"/>
      <c r="D52" s="272"/>
      <c r="E52" s="272"/>
      <c r="F52" s="272"/>
      <c r="G52" s="272"/>
      <c r="H52" s="272"/>
      <c r="I52" s="272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2021-03-04T15:12:52Z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